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расходов'!$B$8:$G$171</definedName>
  </definedNames>
  <calcPr calcId="114210"/>
</workbook>
</file>

<file path=xl/calcChain.xml><?xml version="1.0" encoding="utf-8"?>
<calcChain xmlns="http://schemas.openxmlformats.org/spreadsheetml/2006/main">
  <c r="H60" i="1"/>
  <c r="H48"/>
  <c r="H47"/>
  <c r="H46"/>
  <c r="H21"/>
  <c r="H150"/>
  <c r="H158"/>
  <c r="H168"/>
  <c r="H169"/>
  <c r="H161"/>
  <c r="H159"/>
  <c r="H152"/>
  <c r="G143"/>
  <c r="J143"/>
  <c r="H143"/>
  <c r="H142"/>
  <c r="H121"/>
  <c r="H122"/>
  <c r="H98"/>
  <c r="H99"/>
  <c r="H95"/>
  <c r="H96"/>
  <c r="H92"/>
  <c r="H91"/>
  <c r="H63"/>
  <c r="H61"/>
  <c r="H53"/>
  <c r="H54"/>
  <c r="H55"/>
  <c r="G18"/>
  <c r="G21"/>
  <c r="G20"/>
  <c r="G78"/>
  <c r="G11"/>
  <c r="G48"/>
  <c r="G46"/>
  <c r="G101"/>
  <c r="G120"/>
  <c r="G109"/>
  <c r="G149"/>
  <c r="G150"/>
  <c r="G158"/>
  <c r="H166"/>
  <c r="H165"/>
  <c r="G166"/>
  <c r="G165"/>
  <c r="H135"/>
  <c r="H134"/>
  <c r="H131"/>
  <c r="H132"/>
  <c r="H120"/>
  <c r="H117"/>
  <c r="H118"/>
  <c r="H115"/>
  <c r="H114"/>
  <c r="H110"/>
  <c r="J111"/>
  <c r="J112"/>
  <c r="J113"/>
  <c r="I111"/>
  <c r="I112"/>
  <c r="I113"/>
  <c r="H102"/>
  <c r="G102"/>
  <c r="I104"/>
  <c r="J104"/>
  <c r="G99"/>
  <c r="G98"/>
  <c r="J98"/>
  <c r="G96"/>
  <c r="J96"/>
  <c r="J86"/>
  <c r="J82"/>
  <c r="I86"/>
  <c r="I82"/>
  <c r="H85"/>
  <c r="H84"/>
  <c r="H83"/>
  <c r="H81"/>
  <c r="H80"/>
  <c r="H79"/>
  <c r="H78"/>
  <c r="G81"/>
  <c r="G80"/>
  <c r="G85"/>
  <c r="G84"/>
  <c r="G83"/>
  <c r="J52"/>
  <c r="I52"/>
  <c r="J37"/>
  <c r="J38"/>
  <c r="J39"/>
  <c r="I37"/>
  <c r="I38"/>
  <c r="I39"/>
  <c r="H151"/>
  <c r="I170"/>
  <c r="I167"/>
  <c r="I164"/>
  <c r="I163"/>
  <c r="I162"/>
  <c r="I160"/>
  <c r="I157"/>
  <c r="I156"/>
  <c r="I155"/>
  <c r="I154"/>
  <c r="I153"/>
  <c r="J170"/>
  <c r="J167"/>
  <c r="J164"/>
  <c r="J163"/>
  <c r="J162"/>
  <c r="J160"/>
  <c r="J157"/>
  <c r="J156"/>
  <c r="J155"/>
  <c r="J154"/>
  <c r="J153"/>
  <c r="J146"/>
  <c r="J145"/>
  <c r="J144"/>
  <c r="I146"/>
  <c r="I145"/>
  <c r="I144"/>
  <c r="J136"/>
  <c r="J133"/>
  <c r="I136"/>
  <c r="I133"/>
  <c r="J126"/>
  <c r="J123"/>
  <c r="I126"/>
  <c r="I123"/>
  <c r="J119"/>
  <c r="J116"/>
  <c r="I119"/>
  <c r="I116"/>
  <c r="J106"/>
  <c r="J105"/>
  <c r="J103"/>
  <c r="I106"/>
  <c r="I105"/>
  <c r="I103"/>
  <c r="J100"/>
  <c r="J97"/>
  <c r="I100"/>
  <c r="I97"/>
  <c r="I93"/>
  <c r="J93"/>
  <c r="J77"/>
  <c r="J75"/>
  <c r="J68"/>
  <c r="J64"/>
  <c r="J62"/>
  <c r="J59"/>
  <c r="J56"/>
  <c r="J45"/>
  <c r="J44"/>
  <c r="J36"/>
  <c r="J35"/>
  <c r="H73"/>
  <c r="I77"/>
  <c r="I75"/>
  <c r="I68"/>
  <c r="I64"/>
  <c r="I62"/>
  <c r="I59"/>
  <c r="I56"/>
  <c r="I45"/>
  <c r="I44"/>
  <c r="I36"/>
  <c r="I35"/>
  <c r="I30"/>
  <c r="I27"/>
  <c r="I25"/>
  <c r="I23"/>
  <c r="I17"/>
  <c r="H34"/>
  <c r="J34"/>
  <c r="J30"/>
  <c r="J27"/>
  <c r="J25"/>
  <c r="J23"/>
  <c r="H29"/>
  <c r="J29"/>
  <c r="H26"/>
  <c r="H24"/>
  <c r="H22"/>
  <c r="H16"/>
  <c r="J16"/>
  <c r="J17"/>
  <c r="G15"/>
  <c r="G14"/>
  <c r="G13"/>
  <c r="G12"/>
  <c r="G22"/>
  <c r="G24"/>
  <c r="G26"/>
  <c r="G33"/>
  <c r="G32"/>
  <c r="G31"/>
  <c r="H20"/>
  <c r="H94"/>
  <c r="H90"/>
  <c r="G142"/>
  <c r="I143"/>
  <c r="H130"/>
  <c r="J165"/>
  <c r="I166"/>
  <c r="I96"/>
  <c r="I99"/>
  <c r="J166"/>
  <c r="I165"/>
  <c r="H15"/>
  <c r="I15"/>
  <c r="J80"/>
  <c r="I81"/>
  <c r="I102"/>
  <c r="G95"/>
  <c r="J99"/>
  <c r="J26"/>
  <c r="I98"/>
  <c r="J83"/>
  <c r="I85"/>
  <c r="J84"/>
  <c r="J22"/>
  <c r="I16"/>
  <c r="I83"/>
  <c r="G79"/>
  <c r="I78"/>
  <c r="J81"/>
  <c r="J85"/>
  <c r="I80"/>
  <c r="I84"/>
  <c r="H33"/>
  <c r="H32"/>
  <c r="I24"/>
  <c r="J24"/>
  <c r="I29"/>
  <c r="J102"/>
  <c r="I22"/>
  <c r="I26"/>
  <c r="H28"/>
  <c r="I34"/>
  <c r="H72"/>
  <c r="H129"/>
  <c r="J142"/>
  <c r="I142"/>
  <c r="H141"/>
  <c r="H109"/>
  <c r="H108"/>
  <c r="G19"/>
  <c r="G43"/>
  <c r="G51"/>
  <c r="G55"/>
  <c r="G58"/>
  <c r="G61"/>
  <c r="G63"/>
  <c r="G67"/>
  <c r="G76"/>
  <c r="G92"/>
  <c r="G115"/>
  <c r="G118"/>
  <c r="G122"/>
  <c r="G125"/>
  <c r="G132"/>
  <c r="G135"/>
  <c r="H14"/>
  <c r="I14"/>
  <c r="J15"/>
  <c r="J95"/>
  <c r="I95"/>
  <c r="G94"/>
  <c r="J78"/>
  <c r="G50"/>
  <c r="J51"/>
  <c r="I51"/>
  <c r="J79"/>
  <c r="I79"/>
  <c r="J33"/>
  <c r="I33"/>
  <c r="G131"/>
  <c r="J132"/>
  <c r="I132"/>
  <c r="G121"/>
  <c r="J122"/>
  <c r="I122"/>
  <c r="J63"/>
  <c r="I63"/>
  <c r="G134"/>
  <c r="J135"/>
  <c r="I135"/>
  <c r="G124"/>
  <c r="J125"/>
  <c r="I125"/>
  <c r="G117"/>
  <c r="J118"/>
  <c r="I118"/>
  <c r="G91"/>
  <c r="J92"/>
  <c r="I92"/>
  <c r="J76"/>
  <c r="I76"/>
  <c r="I67"/>
  <c r="J67"/>
  <c r="I61"/>
  <c r="J61"/>
  <c r="G54"/>
  <c r="I55"/>
  <c r="J55"/>
  <c r="G42"/>
  <c r="I43"/>
  <c r="J43"/>
  <c r="H149"/>
  <c r="H140"/>
  <c r="I28"/>
  <c r="J28"/>
  <c r="J14"/>
  <c r="H13"/>
  <c r="G114"/>
  <c r="I115"/>
  <c r="J115"/>
  <c r="J74"/>
  <c r="I74"/>
  <c r="G57"/>
  <c r="J58"/>
  <c r="I58"/>
  <c r="H128"/>
  <c r="H71"/>
  <c r="I32"/>
  <c r="J32"/>
  <c r="H31"/>
  <c r="H89"/>
  <c r="H88"/>
  <c r="H87"/>
  <c r="J21"/>
  <c r="I21"/>
  <c r="H107"/>
  <c r="G73"/>
  <c r="G60"/>
  <c r="G152"/>
  <c r="I120"/>
  <c r="G110"/>
  <c r="G90"/>
  <c r="J90"/>
  <c r="I94"/>
  <c r="J94"/>
  <c r="G49"/>
  <c r="J50"/>
  <c r="I50"/>
  <c r="J110"/>
  <c r="G130"/>
  <c r="I130"/>
  <c r="I152"/>
  <c r="J152"/>
  <c r="I110"/>
  <c r="G72"/>
  <c r="J73"/>
  <c r="I73"/>
  <c r="H70"/>
  <c r="J57"/>
  <c r="I57"/>
  <c r="I13"/>
  <c r="J13"/>
  <c r="H12"/>
  <c r="G53"/>
  <c r="J54"/>
  <c r="I54"/>
  <c r="I91"/>
  <c r="J91"/>
  <c r="J124"/>
  <c r="I124"/>
  <c r="J131"/>
  <c r="I131"/>
  <c r="I60"/>
  <c r="J60"/>
  <c r="I20"/>
  <c r="J20"/>
  <c r="H19"/>
  <c r="J31"/>
  <c r="I31"/>
  <c r="H127"/>
  <c r="H101"/>
  <c r="J114"/>
  <c r="I114"/>
  <c r="H139"/>
  <c r="H148"/>
  <c r="G41"/>
  <c r="J42"/>
  <c r="I42"/>
  <c r="G65"/>
  <c r="J66"/>
  <c r="I66"/>
  <c r="I117"/>
  <c r="J117"/>
  <c r="J134"/>
  <c r="I134"/>
  <c r="G89"/>
  <c r="J121"/>
  <c r="I121"/>
  <c r="G141"/>
  <c r="G151"/>
  <c r="G159"/>
  <c r="G161"/>
  <c r="G169"/>
  <c r="I90"/>
  <c r="J120"/>
  <c r="I109"/>
  <c r="J49"/>
  <c r="I49"/>
  <c r="J130"/>
  <c r="G129"/>
  <c r="G128"/>
  <c r="J48"/>
  <c r="I48"/>
  <c r="G47"/>
  <c r="J151"/>
  <c r="I151"/>
  <c r="G168"/>
  <c r="I169"/>
  <c r="J169"/>
  <c r="I159"/>
  <c r="J159"/>
  <c r="G140"/>
  <c r="J141"/>
  <c r="I141"/>
  <c r="I65"/>
  <c r="J65"/>
  <c r="H69"/>
  <c r="I161"/>
  <c r="J161"/>
  <c r="G40"/>
  <c r="I41"/>
  <c r="J41"/>
  <c r="H147"/>
  <c r="H138"/>
  <c r="I19"/>
  <c r="J19"/>
  <c r="H18"/>
  <c r="I53"/>
  <c r="J53"/>
  <c r="I12"/>
  <c r="J12"/>
  <c r="G71"/>
  <c r="I72"/>
  <c r="J72"/>
  <c r="J129"/>
  <c r="G88"/>
  <c r="I89"/>
  <c r="J89"/>
  <c r="H11"/>
  <c r="H10"/>
  <c r="H171"/>
  <c r="I129"/>
  <c r="J109"/>
  <c r="G108"/>
  <c r="G107"/>
  <c r="J158"/>
  <c r="I158"/>
  <c r="G70"/>
  <c r="I71"/>
  <c r="J71"/>
  <c r="I18"/>
  <c r="J18"/>
  <c r="H137"/>
  <c r="G139"/>
  <c r="J140"/>
  <c r="I140"/>
  <c r="G127"/>
  <c r="I128"/>
  <c r="J128"/>
  <c r="J40"/>
  <c r="I40"/>
  <c r="I168"/>
  <c r="J168"/>
  <c r="I47"/>
  <c r="J47"/>
  <c r="G87"/>
  <c r="I88"/>
  <c r="J88"/>
  <c r="I108"/>
  <c r="J108"/>
  <c r="I46"/>
  <c r="J46"/>
  <c r="J127"/>
  <c r="I127"/>
  <c r="G138"/>
  <c r="I139"/>
  <c r="J139"/>
  <c r="G69"/>
  <c r="J70"/>
  <c r="I70"/>
  <c r="I150"/>
  <c r="J150"/>
  <c r="J107"/>
  <c r="I107"/>
  <c r="J87"/>
  <c r="I87"/>
  <c r="I149"/>
  <c r="J149"/>
  <c r="G148"/>
  <c r="G137"/>
  <c r="G10"/>
  <c r="G171"/>
  <c r="J138"/>
  <c r="I138"/>
  <c r="I101"/>
  <c r="J101"/>
  <c r="J69"/>
  <c r="I69"/>
  <c r="J11"/>
  <c r="I11"/>
  <c r="I10"/>
  <c r="I171"/>
  <c r="I137"/>
  <c r="J137"/>
  <c r="G147"/>
  <c r="J148"/>
  <c r="I148"/>
  <c r="J10"/>
  <c r="J171"/>
  <c r="I147"/>
  <c r="J147"/>
</calcChain>
</file>

<file path=xl/sharedStrings.xml><?xml version="1.0" encoding="utf-8"?>
<sst xmlns="http://schemas.openxmlformats.org/spreadsheetml/2006/main" count="743" uniqueCount="172">
  <si>
    <t>5</t>
  </si>
  <si>
    <t>2</t>
  </si>
  <si>
    <t>3</t>
  </si>
  <si>
    <t>7</t>
  </si>
  <si>
    <t>4</t>
  </si>
  <si>
    <t>6</t>
  </si>
  <si>
    <t>850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</si>
  <si>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</si>
  <si>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</si>
  <si>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</si>
  <si>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</si>
  <si>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</si>
  <si>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</si>
  <si>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</si>
  <si>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</si>
  <si>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</si>
  <si>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</si>
  <si>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</si>
  <si>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</si>
  <si>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</si>
  <si>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</si>
  <si>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</si>
  <si>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</si>
  <si>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</si>
  <si>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7300000</t>
  </si>
  <si>
    <t>7310000</t>
  </si>
  <si>
    <t>Резервные средства</t>
  </si>
  <si>
    <t>0200</t>
  </si>
  <si>
    <t>0203</t>
  </si>
  <si>
    <t>0400</t>
  </si>
  <si>
    <t>0409</t>
  </si>
  <si>
    <t>0500</t>
  </si>
  <si>
    <t>0503</t>
  </si>
  <si>
    <t>0700</t>
  </si>
  <si>
    <t>0702</t>
  </si>
  <si>
    <t>110</t>
  </si>
  <si>
    <t>7100000</t>
  </si>
  <si>
    <t>7110000</t>
  </si>
  <si>
    <t>0800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</si>
  <si>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</si>
  <si>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</si>
  <si>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</si>
  <si>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</si>
  <si>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</si>
  <si>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7110022</t>
  </si>
  <si>
    <t>7310021</t>
  </si>
  <si>
    <t>7311011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</si>
  <si>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</si>
  <si>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</si>
  <si>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</si>
  <si>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</si>
  <si>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</si>
  <si>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</si>
  <si>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</si>
  <si>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</si>
  <si>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</si>
  <si>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</si>
  <si>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</si>
  <si>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</si>
  <si>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вопросы в области жилищно-коммунального хозяйства</t>
  </si>
  <si>
    <t>0505</t>
  </si>
  <si>
    <t>Культура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</si>
  <si>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</si>
  <si>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</si>
  <si>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</si>
  <si>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</si>
  <si>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Функцонирование  органов 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</si>
  <si>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</si>
  <si>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</si>
  <si>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</si>
  <si>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</si>
  <si>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Расходы на подвоз участников на районные и краевые мероприятия и совревнования в рамках программы </t>
  </si>
  <si>
    <t>0190308</t>
  </si>
  <si>
    <t>0190602</t>
  </si>
  <si>
    <t>0199901</t>
  </si>
  <si>
    <t>7317514</t>
  </si>
  <si>
    <t>7315118</t>
  </si>
  <si>
    <t>0192372</t>
  </si>
  <si>
    <t>0190304</t>
  </si>
  <si>
    <t>0190306</t>
  </si>
  <si>
    <t>0196001</t>
  </si>
  <si>
    <t>0196004</t>
  </si>
  <si>
    <t>0190603</t>
  </si>
  <si>
    <t>0190605</t>
  </si>
  <si>
    <t xml:space="preserve"> Иные межбюджетные трансферты</t>
  </si>
  <si>
    <t>0190613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</si>
  <si>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</si>
  <si>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ВСЕГО</t>
  </si>
  <si>
    <t>Непрограммные расходы  органов  представительной власти</t>
  </si>
  <si>
    <t>0190600</t>
  </si>
  <si>
    <t>0290761</t>
  </si>
  <si>
    <t>0290861</t>
  </si>
  <si>
    <t>0291021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</si>
  <si>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</si>
  <si>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>0196000</t>
  </si>
  <si>
    <t xml:space="preserve">Иные межбюджетные трансферты на решение вопросов местного значения </t>
  </si>
  <si>
    <t>0190300</t>
  </si>
  <si>
    <t>Осуществления первичного воинского учета на территориях, где отсутствуют военные коммисариаты  в рамках непрограммные расходы  органов исполнительной власти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</si>
  <si>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</si>
  <si>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</si>
  <si>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7310607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</si>
  <si>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</si>
  <si>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0100000</t>
  </si>
  <si>
    <t>0190000</t>
  </si>
  <si>
    <t>Отдельные мероприятия</t>
  </si>
  <si>
    <t>0290000</t>
  </si>
  <si>
    <t>0200000</t>
  </si>
  <si>
    <t>Фунционирование органов представительной власти</t>
  </si>
  <si>
    <t>Администрация Сотниковского сельсовета Канского района Красноярского края</t>
  </si>
  <si>
    <t>834</t>
  </si>
  <si>
    <t>Муниципальная программа "Основные направления развития благоустройства в Сотниковском  сельсовете"</t>
  </si>
  <si>
    <t>Иные межбюджетные рансферты на осуществление полномочий по градостроительной деятельности</t>
  </si>
  <si>
    <t>Обеспечение деятельности ( оказания услуг) хозяйственных групп в рамках отдельных мероприятий муниципальной программы "Благоустройство и развития благоустройства в Сотниковском сельсовете"</t>
  </si>
  <si>
    <t>0300</t>
  </si>
  <si>
    <t>0309</t>
  </si>
  <si>
    <t>Муниципальная программа " Основные направления развития благоустройства в Сотниковском сельсовете"</t>
  </si>
  <si>
    <t xml:space="preserve">Содержание автомобильных дорог общего пользования местного значения и искусственных сооружений за счет средств дорожного фонда в рамках отдельных мероприятий муниципальной программы "Основные направления благоустройства в Сотниковском сельсовете"  </t>
  </si>
  <si>
    <t>Расходы на организацию  и проведение общественных работ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</si>
  <si>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"Основные направления развития благоустройства в Сотниковском сельсовете"</t>
  </si>
  <si>
    <t>Уличное освещение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</si>
  <si>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Благоустройство в рамках отдельных мероприятий муниципальной программы "Основные направления развития благоустройства в Сотниковском сельсовете""  </t>
  </si>
  <si>
    <t xml:space="preserve">Организация и содержание мест захоронения в рамках муниципальной программы "Основные направления развития благоустройства в Сотниковском сельсовете"  </t>
  </si>
  <si>
    <t>Муниципальная программа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</si>
  <si>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</si>
  <si>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организации в границах поселений электро-, тепло-, газо-, и водоснабжения населения, водоотведения, снабжения населения топливом 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</si>
  <si>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"Основные напрвления развития благоустройства в Сотниковском сельсовете"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</si>
  <si>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</si>
  <si>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"Развитие культуры в Сотниковском сельсовете»</t>
  </si>
  <si>
    <t>Обеспечение деятельности (оказание услуг)  подведомственных учреждений - библиотек - в рамках отдельных мероприятий муниципальной программы "Развитие культуры в Сотниковском сельсоветет»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</si>
  <si>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"Развитие культуры в Сотниковском сельсовете»
</t>
  </si>
  <si>
    <t xml:space="preserve">Обеспечение деятельности (оказание услуг)  подведомственных учреждений- дворцов и домов культуры от предпринимательской деятельности - в рамках отдельных мероприятий муниципальной программы "Развитие культуры в Сотниковском сельсовете»
</t>
  </si>
  <si>
    <t>0290862</t>
  </si>
  <si>
    <t>7310086</t>
  </si>
  <si>
    <t xml:space="preserve">Содержание автомобильных дорог общего пользования местного значения и искусственных сооружений за счет средств краевого бюджета в рамках отдельных мероприятий муниципальной программы "Основные направления благоустройства в Сотниковском сельсовете"  </t>
  </si>
  <si>
    <t>0197508</t>
  </si>
  <si>
    <t xml:space="preserve">Содержание автомобильных дорог общего пользования местного значения и искусственных сооружений за счет средств местного бюджета в рамках отдельных мероприятий муниципальной программы "Основные направления благоустройства в Сотниковском сельсовете"  </t>
  </si>
  <si>
    <t xml:space="preserve">Содержание автомобильных дорог общего пользования местного значения и искусственных сооружений за счет акцизов на гсм в рамках отдельных мероприятий муниципальной программы "Основные направления благоустройства в Сотниковском сельсовете"  </t>
  </si>
  <si>
    <t>7311021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</si>
  <si>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</si>
  <si>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Ведомственная структура расходов  бюджета сельсовета   </t>
  </si>
  <si>
    <t>Приложение № 4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</si>
  <si>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муниципальной программы</t>
  </si>
  <si>
    <t>к Решению</t>
  </si>
  <si>
    <t>Отклонения</t>
  </si>
  <si>
    <t>% исполнения</t>
  </si>
  <si>
    <t>План                    на 2015 год</t>
  </si>
  <si>
    <t>Факт                    на 2015 год</t>
  </si>
  <si>
    <t>Организация проведения выборов</t>
  </si>
  <si>
    <t>0107</t>
  </si>
  <si>
    <t>7310003</t>
  </si>
  <si>
    <t>880</t>
  </si>
  <si>
    <t>Резервные  фонды</t>
  </si>
  <si>
    <t>Другие общегосударственные вопросы</t>
  </si>
  <si>
    <t>7310001</t>
  </si>
  <si>
    <t>0310</t>
  </si>
  <si>
    <t>Обеспечение пожарной безопасности</t>
  </si>
  <si>
    <t>Обеспечение пожарной безопасности в рамках непрограммных расходов органов исполнительной власти</t>
  </si>
  <si>
    <t>Профилактика экстремизма и терроризма(тиражирование листовок)в рамках непрограммных расходов органов исполнительной власти</t>
  </si>
  <si>
    <t>7310002</t>
  </si>
  <si>
    <t>0199508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</si>
  <si>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</si>
  <si>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</si>
  <si>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</si>
  <si>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Жилищно-коммунальное хозяйство</t>
  </si>
  <si>
    <t>Жилищное хозяйство</t>
  </si>
  <si>
    <t>0501</t>
  </si>
  <si>
    <t>Ремонт муниципального жилья в рамках отдельных мероприятий муниципальной программы "Основные направления развития благоустройства в сотниковском Сельсовете"</t>
  </si>
  <si>
    <t>0190303</t>
  </si>
  <si>
    <t>Расходы на организацию  деятельности районного отряда "Подросток" в рамках отдельных мероприятий муниципальной программы "Основные направления развития благоустройства в Сотниковском сельсовете"</t>
  </si>
  <si>
    <t>Культура и кинематография</t>
  </si>
  <si>
    <t>Образование</t>
  </si>
  <si>
    <t>от 23.05.2016г.№10-27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</si>
</sst>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11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left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166" fontId="7" fillId="0" borderId="3" xfId="0" applyNumberFormat="1" applyFont="1" applyFill="1" applyBorder="1" applyAlignment="1" applyProtection="1">
      <alignment horizontal="left" vertical="center" wrapText="1"/>
    </xf>
    <xf numFmtId="1" fontId="7" fillId="0" borderId="3" xfId="0" applyNumberFormat="1" applyFont="1" applyFill="1" applyBorder="1" applyAlignment="1" applyProtection="1">
      <alignment horizontal="left" vertical="center" wrapText="1"/>
    </xf>
    <xf numFmtId="165" fontId="7" fillId="0" borderId="3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left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left"/>
    </xf>
    <xf numFmtId="49" fontId="7" fillId="0" borderId="6" xfId="0" applyNumberFormat="1" applyFont="1" applyBorder="1" applyAlignment="1" applyProtection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/>
    </xf>
    <xf numFmtId="0" fontId="0" fillId="0" borderId="3" xfId="0" applyBorder="1"/>
    <xf numFmtId="164" fontId="7" fillId="0" borderId="3" xfId="0" applyNumberFormat="1" applyFont="1" applyBorder="1" applyAlignment="1" applyProtection="1">
      <alignment horizontal="right" vertical="top" wrapText="1"/>
    </xf>
    <xf numFmtId="0" fontId="6" fillId="0" borderId="0" xfId="0" applyFont="1"/>
    <xf numFmtId="4" fontId="7" fillId="2" borderId="9" xfId="0" applyNumberFormat="1" applyFont="1" applyFill="1" applyBorder="1" applyAlignment="1" applyProtection="1">
      <alignment horizontal="center" vertical="center" wrapText="1"/>
    </xf>
    <xf numFmtId="4" fontId="8" fillId="2" borderId="10" xfId="0" applyNumberFormat="1" applyFont="1" applyFill="1" applyBorder="1" applyAlignment="1" applyProtection="1">
      <alignment horizontal="center" vertical="center" wrapText="1"/>
    </xf>
    <xf numFmtId="4" fontId="7" fillId="2" borderId="10" xfId="0" applyNumberFormat="1" applyFont="1" applyFill="1" applyBorder="1" applyAlignment="1" applyProtection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</xf>
    <xf numFmtId="4" fontId="7" fillId="2" borderId="11" xfId="0" applyNumberFormat="1" applyFont="1" applyFill="1" applyBorder="1" applyAlignment="1" applyProtection="1">
      <alignment horizontal="center" vertical="center" wrapText="1"/>
    </xf>
    <xf numFmtId="4" fontId="7" fillId="2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7" fillId="0" borderId="3" xfId="0" applyNumberFormat="1" applyFont="1" applyBorder="1" applyAlignment="1" applyProtection="1">
      <alignment horizontal="right" wrapText="1"/>
    </xf>
    <xf numFmtId="4" fontId="7" fillId="0" borderId="10" xfId="0" applyNumberFormat="1" applyFont="1" applyFill="1" applyBorder="1" applyAlignment="1" applyProtection="1">
      <alignment horizont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wrapText="1"/>
    </xf>
    <xf numFmtId="4" fontId="7" fillId="2" borderId="10" xfId="0" applyNumberFormat="1" applyFont="1" applyFill="1" applyBorder="1" applyAlignment="1" applyProtection="1">
      <alignment horizontal="center" wrapText="1"/>
    </xf>
    <xf numFmtId="49" fontId="9" fillId="0" borderId="3" xfId="0" applyNumberFormat="1" applyFont="1" applyFill="1" applyBorder="1" applyAlignment="1" applyProtection="1">
      <alignment horizontal="center" wrapText="1"/>
    </xf>
    <xf numFmtId="4" fontId="9" fillId="2" borderId="10" xfId="0" applyNumberFormat="1" applyFont="1" applyFill="1" applyBorder="1" applyAlignment="1" applyProtection="1">
      <alignment horizontal="center" wrapText="1"/>
    </xf>
    <xf numFmtId="164" fontId="9" fillId="0" borderId="3" xfId="0" applyNumberFormat="1" applyFont="1" applyBorder="1" applyAlignment="1" applyProtection="1">
      <alignment horizontal="right" wrapText="1"/>
    </xf>
    <xf numFmtId="4" fontId="9" fillId="0" borderId="10" xfId="0" applyNumberFormat="1" applyFont="1" applyFill="1" applyBorder="1" applyAlignment="1" applyProtection="1">
      <alignment horizont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Border="1" applyAlignment="1" applyProtection="1">
      <alignment horizontal="right" vertical="top" wrapText="1"/>
    </xf>
    <xf numFmtId="4" fontId="0" fillId="0" borderId="0" xfId="0" applyNumberFormat="1"/>
    <xf numFmtId="4" fontId="9" fillId="0" borderId="13" xfId="0" applyNumberFormat="1" applyFont="1" applyBorder="1" applyAlignment="1" applyProtection="1">
      <alignment horizontal="center"/>
    </xf>
    <xf numFmtId="0" fontId="4" fillId="2" borderId="0" xfId="0" applyFont="1" applyFill="1"/>
    <xf numFmtId="0" fontId="1" fillId="2" borderId="8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/>
    <xf numFmtId="2" fontId="9" fillId="2" borderId="3" xfId="0" applyNumberFormat="1" applyFont="1" applyFill="1" applyBorder="1"/>
    <xf numFmtId="2" fontId="7" fillId="2" borderId="3" xfId="0" applyNumberFormat="1" applyFont="1" applyFill="1" applyBorder="1" applyAlignment="1" applyProtection="1"/>
    <xf numFmtId="0" fontId="7" fillId="2" borderId="3" xfId="0" applyFont="1" applyFill="1" applyBorder="1"/>
    <xf numFmtId="2" fontId="7" fillId="2" borderId="3" xfId="0" applyNumberFormat="1" applyFont="1" applyFill="1" applyBorder="1"/>
    <xf numFmtId="0" fontId="9" fillId="2" borderId="3" xfId="0" applyFont="1" applyFill="1" applyBorder="1"/>
    <xf numFmtId="4" fontId="9" fillId="2" borderId="10" xfId="0" applyNumberFormat="1" applyFont="1" applyFill="1" applyBorder="1" applyAlignment="1" applyProtection="1">
      <alignment horizontal="right" wrapText="1"/>
    </xf>
    <xf numFmtId="4" fontId="9" fillId="2" borderId="10" xfId="0" applyNumberFormat="1" applyFont="1" applyFill="1" applyBorder="1" applyAlignment="1" applyProtection="1">
      <alignment horizontal="center" vertical="center" wrapText="1"/>
    </xf>
    <xf numFmtId="4" fontId="7" fillId="2" borderId="10" xfId="0" applyNumberFormat="1" applyFont="1" applyFill="1" applyBorder="1" applyAlignment="1" applyProtection="1">
      <alignment horizontal="right" vertical="center" wrapText="1"/>
    </xf>
    <xf numFmtId="4" fontId="8" fillId="2" borderId="10" xfId="0" applyNumberFormat="1" applyFont="1" applyFill="1" applyBorder="1" applyAlignment="1" applyProtection="1">
      <alignment horizontal="right" wrapText="1"/>
    </xf>
    <xf numFmtId="2" fontId="7" fillId="2" borderId="3" xfId="0" applyNumberFormat="1" applyFont="1" applyFill="1" applyBorder="1" applyAlignment="1"/>
    <xf numFmtId="4" fontId="9" fillId="2" borderId="13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3"/>
  <sheetViews>
    <sheetView tabSelected="1" view="pageBreakPreview" topLeftCell="D1" zoomScaleNormal="100" zoomScaleSheetLayoutView="100" workbookViewId="0">
      <selection activeCell="H4" sqref="H4"/>
    </sheetView>
  </sheetViews>
  <sheetFormatPr defaultRowHeight="12.75"/>
  <cols>
    <col min="2" max="2" width="10.7109375" style="5" customWidth="1"/>
    <col min="3" max="3" width="120.85546875" style="5" customWidth="1"/>
    <col min="4" max="4" width="15.28515625" style="10" customWidth="1"/>
    <col min="5" max="5" width="18.140625" style="10" customWidth="1"/>
    <col min="6" max="6" width="10.85546875" style="10" customWidth="1"/>
    <col min="7" max="7" width="17" style="17" customWidth="1"/>
    <col min="8" max="8" width="14.85546875" style="76" customWidth="1"/>
    <col min="9" max="9" width="13.28515625" customWidth="1"/>
    <col min="10" max="10" width="14.5703125" customWidth="1"/>
  </cols>
  <sheetData>
    <row r="1" spans="2:10" ht="18.75" customHeight="1">
      <c r="B1" s="1"/>
      <c r="C1" s="2"/>
      <c r="D1" s="57"/>
      <c r="E1" s="57"/>
      <c r="F1" s="57"/>
      <c r="G1" s="58"/>
      <c r="I1" s="91" t="s">
        <v>140</v>
      </c>
      <c r="J1" s="91"/>
    </row>
    <row r="2" spans="2:10" ht="18.75" customHeight="1">
      <c r="B2" s="1"/>
      <c r="C2" s="2"/>
      <c r="D2" s="57"/>
      <c r="E2" s="57"/>
      <c r="F2" s="57"/>
      <c r="G2" s="58"/>
      <c r="I2" s="91" t="s">
        <v>142</v>
      </c>
      <c r="J2" s="91"/>
    </row>
    <row r="3" spans="2:10" ht="18.75" customHeight="1">
      <c r="B3" s="1"/>
      <c r="C3" s="2"/>
      <c r="D3" s="57"/>
      <c r="E3" s="57"/>
      <c r="F3" s="57"/>
      <c r="G3" s="58"/>
      <c r="I3" s="91" t="s">
        <v>171</v>
      </c>
      <c r="J3" s="91"/>
    </row>
    <row r="4" spans="2:10" ht="18.75">
      <c r="B4" s="1"/>
      <c r="C4" s="2"/>
      <c r="D4" s="6"/>
      <c r="E4" s="6"/>
      <c r="F4" s="6"/>
      <c r="G4" s="15"/>
    </row>
    <row r="5" spans="2:10" ht="25.5" customHeight="1">
      <c r="B5" s="1"/>
      <c r="C5" s="90" t="s">
        <v>139</v>
      </c>
      <c r="D5" s="90"/>
      <c r="E5" s="90"/>
      <c r="F5" s="90"/>
      <c r="G5" s="11"/>
    </row>
    <row r="6" spans="2:10">
      <c r="B6" s="3"/>
      <c r="C6" s="43"/>
      <c r="D6" s="7"/>
      <c r="E6" s="7"/>
      <c r="F6" s="7"/>
      <c r="G6" s="16"/>
    </row>
    <row r="7" spans="2:10" ht="19.5" thickBot="1">
      <c r="B7" s="25"/>
      <c r="C7" s="4"/>
      <c r="D7" s="8"/>
      <c r="E7" s="8"/>
      <c r="F7" s="9"/>
      <c r="G7" s="12"/>
      <c r="J7" s="12" t="s">
        <v>62</v>
      </c>
    </row>
    <row r="8" spans="2:10" ht="48" thickBot="1">
      <c r="B8" s="13" t="s">
        <v>39</v>
      </c>
      <c r="C8" s="13" t="s">
        <v>40</v>
      </c>
      <c r="D8" s="13" t="s">
        <v>41</v>
      </c>
      <c r="E8" s="13" t="s">
        <v>42</v>
      </c>
      <c r="F8" s="13" t="s">
        <v>43</v>
      </c>
      <c r="G8" s="44" t="s">
        <v>145</v>
      </c>
      <c r="H8" s="77" t="s">
        <v>146</v>
      </c>
      <c r="I8" s="46" t="s">
        <v>143</v>
      </c>
      <c r="J8" s="46" t="s">
        <v>144</v>
      </c>
    </row>
    <row r="9" spans="2:10" ht="16.5" thickBot="1">
      <c r="B9" s="14" t="s">
        <v>1</v>
      </c>
      <c r="C9" s="14" t="s">
        <v>2</v>
      </c>
      <c r="D9" s="14" t="s">
        <v>4</v>
      </c>
      <c r="E9" s="14" t="s">
        <v>0</v>
      </c>
      <c r="F9" s="14" t="s">
        <v>5</v>
      </c>
      <c r="G9" s="45" t="s">
        <v>3</v>
      </c>
      <c r="H9" s="78"/>
      <c r="I9" s="46"/>
      <c r="J9" s="46"/>
    </row>
    <row r="10" spans="2:10" ht="19.5" customHeight="1">
      <c r="B10" s="18" t="s">
        <v>109</v>
      </c>
      <c r="C10" s="27" t="s">
        <v>108</v>
      </c>
      <c r="D10" s="28" t="s">
        <v>7</v>
      </c>
      <c r="E10" s="28" t="s">
        <v>7</v>
      </c>
      <c r="F10" s="28" t="s">
        <v>7</v>
      </c>
      <c r="G10" s="49">
        <f>G12+G18+G31+G37+G40+G46+G69+G78+G87+G101+G137</f>
        <v>4624.7999999999993</v>
      </c>
      <c r="H10" s="49">
        <f>H12+H18+H31+H37+H40+H46+H69+H78+H87+H101+H137</f>
        <v>4422.5999999999995</v>
      </c>
      <c r="I10" s="49">
        <f>I12+I18+I31+I37+I40+I46+I69+I78+I87+I101+I137</f>
        <v>-202.19999999999959</v>
      </c>
      <c r="J10" s="47">
        <f t="shared" ref="J10:J50" si="0">H10*100/G10</f>
        <v>95.627919045147905</v>
      </c>
    </row>
    <row r="11" spans="2:10" ht="20.25">
      <c r="B11" s="19" t="s">
        <v>109</v>
      </c>
      <c r="C11" s="29" t="s">
        <v>9</v>
      </c>
      <c r="D11" s="30" t="s">
        <v>8</v>
      </c>
      <c r="E11" s="30" t="s">
        <v>7</v>
      </c>
      <c r="F11" s="30" t="s">
        <v>7</v>
      </c>
      <c r="G11" s="50">
        <f>G12+G18+G31+G40+G46+G37</f>
        <v>3379.6</v>
      </c>
      <c r="H11" s="50">
        <f>H12+H18+H31+H40+H46+H37</f>
        <v>3234.4</v>
      </c>
      <c r="I11" s="47">
        <f t="shared" ref="I11:I48" si="1">H11-G11</f>
        <v>-145.19999999999982</v>
      </c>
      <c r="J11" s="47">
        <f t="shared" si="0"/>
        <v>95.703633566102496</v>
      </c>
    </row>
    <row r="12" spans="2:10" ht="41.25" customHeight="1">
      <c r="B12" s="64" t="s">
        <v>109</v>
      </c>
      <c r="C12" s="61" t="s">
        <v>54</v>
      </c>
      <c r="D12" s="68" t="s">
        <v>55</v>
      </c>
      <c r="E12" s="31" t="s">
        <v>7</v>
      </c>
      <c r="F12" s="31" t="s">
        <v>7</v>
      </c>
      <c r="G12" s="69">
        <f t="shared" ref="G12:H15" si="2">G13</f>
        <v>577.9</v>
      </c>
      <c r="H12" s="79">
        <f t="shared" si="2"/>
        <v>577.9</v>
      </c>
      <c r="I12" s="70">
        <f t="shared" si="1"/>
        <v>0</v>
      </c>
      <c r="J12" s="70">
        <f t="shared" si="0"/>
        <v>100</v>
      </c>
    </row>
    <row r="13" spans="2:10" ht="20.25" customHeight="1">
      <c r="B13" s="21" t="s">
        <v>109</v>
      </c>
      <c r="C13" s="26" t="s">
        <v>88</v>
      </c>
      <c r="D13" s="31" t="s">
        <v>55</v>
      </c>
      <c r="E13" s="31" t="s">
        <v>36</v>
      </c>
      <c r="F13" s="31" t="s">
        <v>7</v>
      </c>
      <c r="G13" s="51">
        <f t="shared" si="2"/>
        <v>577.9</v>
      </c>
      <c r="H13" s="80">
        <f t="shared" si="2"/>
        <v>577.9</v>
      </c>
      <c r="I13" s="47">
        <f t="shared" si="1"/>
        <v>0</v>
      </c>
      <c r="J13" s="47">
        <f t="shared" si="0"/>
        <v>100</v>
      </c>
    </row>
    <row r="14" spans="2:10" ht="20.25">
      <c r="B14" s="20" t="s">
        <v>109</v>
      </c>
      <c r="C14" s="26" t="s">
        <v>107</v>
      </c>
      <c r="D14" s="31" t="s">
        <v>55</v>
      </c>
      <c r="E14" s="31" t="s">
        <v>37</v>
      </c>
      <c r="F14" s="31" t="s">
        <v>7</v>
      </c>
      <c r="G14" s="51">
        <f t="shared" si="2"/>
        <v>577.9</v>
      </c>
      <c r="H14" s="80">
        <f t="shared" si="2"/>
        <v>577.9</v>
      </c>
      <c r="I14" s="47">
        <f t="shared" si="1"/>
        <v>0</v>
      </c>
      <c r="J14" s="47">
        <f t="shared" si="0"/>
        <v>100</v>
      </c>
    </row>
    <row r="15" spans="2:10" ht="22.5" customHeight="1">
      <c r="B15" s="21" t="s">
        <v>109</v>
      </c>
      <c r="C15" s="26" t="s">
        <v>63</v>
      </c>
      <c r="D15" s="31" t="s">
        <v>55</v>
      </c>
      <c r="E15" s="31" t="s">
        <v>44</v>
      </c>
      <c r="F15" s="31"/>
      <c r="G15" s="51">
        <f t="shared" si="2"/>
        <v>577.9</v>
      </c>
      <c r="H15" s="81">
        <f t="shared" si="2"/>
        <v>577.9</v>
      </c>
      <c r="I15" s="47">
        <f t="shared" si="1"/>
        <v>0</v>
      </c>
      <c r="J15" s="47">
        <f t="shared" si="0"/>
        <v>100</v>
      </c>
    </row>
    <row r="16" spans="2:10" ht="41.25" customHeight="1">
      <c r="B16" s="20" t="s">
        <v>109</v>
      </c>
      <c r="C16" s="26" t="s">
        <v>64</v>
      </c>
      <c r="D16" s="31" t="s">
        <v>55</v>
      </c>
      <c r="E16" s="31" t="s">
        <v>44</v>
      </c>
      <c r="F16" s="31" t="s">
        <v>10</v>
      </c>
      <c r="G16" s="51">
        <v>577.9</v>
      </c>
      <c r="H16" s="81">
        <f>H17</f>
        <v>577.9</v>
      </c>
      <c r="I16" s="47">
        <f t="shared" si="1"/>
        <v>0</v>
      </c>
      <c r="J16" s="47">
        <f t="shared" si="0"/>
        <v>100</v>
      </c>
    </row>
    <row r="17" spans="2:10" ht="24.75" customHeight="1">
      <c r="B17" s="21" t="s">
        <v>109</v>
      </c>
      <c r="C17" s="26" t="s">
        <v>12</v>
      </c>
      <c r="D17" s="31" t="s">
        <v>55</v>
      </c>
      <c r="E17" s="31" t="s">
        <v>44</v>
      </c>
      <c r="F17" s="31" t="s">
        <v>11</v>
      </c>
      <c r="G17" s="51">
        <v>577.9</v>
      </c>
      <c r="H17" s="81">
        <v>577.9</v>
      </c>
      <c r="I17" s="47">
        <f t="shared" si="1"/>
        <v>0</v>
      </c>
      <c r="J17" s="47">
        <f t="shared" si="0"/>
        <v>100</v>
      </c>
    </row>
    <row r="18" spans="2:10" ht="42" customHeight="1">
      <c r="B18" s="64" t="s">
        <v>109</v>
      </c>
      <c r="C18" s="61" t="s">
        <v>56</v>
      </c>
      <c r="D18" s="68" t="s">
        <v>57</v>
      </c>
      <c r="E18" s="31"/>
      <c r="F18" s="31"/>
      <c r="G18" s="71">
        <f>G19+G28</f>
        <v>2363.2999999999997</v>
      </c>
      <c r="H18" s="79">
        <f>H19</f>
        <v>2264.4</v>
      </c>
      <c r="I18" s="70">
        <f t="shared" si="1"/>
        <v>-98.899999999999636</v>
      </c>
      <c r="J18" s="70">
        <f t="shared" si="0"/>
        <v>95.815173697795473</v>
      </c>
    </row>
    <row r="19" spans="2:10" ht="20.25">
      <c r="B19" s="21" t="s">
        <v>109</v>
      </c>
      <c r="C19" s="26" t="s">
        <v>65</v>
      </c>
      <c r="D19" s="31" t="s">
        <v>57</v>
      </c>
      <c r="E19" s="31" t="s">
        <v>24</v>
      </c>
      <c r="F19" s="31" t="s">
        <v>7</v>
      </c>
      <c r="G19" s="52">
        <f>G20</f>
        <v>2309.6999999999998</v>
      </c>
      <c r="H19" s="82">
        <f>H20</f>
        <v>2264.4</v>
      </c>
      <c r="I19" s="47">
        <f t="shared" si="1"/>
        <v>-45.299999999999727</v>
      </c>
      <c r="J19" s="47">
        <f t="shared" si="0"/>
        <v>98.038706325496833</v>
      </c>
    </row>
    <row r="20" spans="2:10" ht="20.25">
      <c r="B20" s="20" t="s">
        <v>109</v>
      </c>
      <c r="C20" s="26" t="s">
        <v>66</v>
      </c>
      <c r="D20" s="31" t="s">
        <v>57</v>
      </c>
      <c r="E20" s="31" t="s">
        <v>25</v>
      </c>
      <c r="F20" s="31" t="s">
        <v>7</v>
      </c>
      <c r="G20" s="52">
        <f>G21</f>
        <v>2309.6999999999998</v>
      </c>
      <c r="H20" s="82">
        <f>H21+H28</f>
        <v>2264.4</v>
      </c>
      <c r="I20" s="47">
        <f t="shared" si="1"/>
        <v>-45.299999999999727</v>
      </c>
      <c r="J20" s="47">
        <f t="shared" si="0"/>
        <v>98.038706325496833</v>
      </c>
    </row>
    <row r="21" spans="2:10" ht="45" customHeight="1">
      <c r="B21" s="21" t="s">
        <v>109</v>
      </c>
      <c r="C21" s="26" t="s">
        <v>67</v>
      </c>
      <c r="D21" s="31" t="s">
        <v>57</v>
      </c>
      <c r="E21" s="31" t="s">
        <v>45</v>
      </c>
      <c r="F21" s="31" t="s">
        <v>7</v>
      </c>
      <c r="G21" s="60">
        <f>G22+G24+G26</f>
        <v>2309.6999999999998</v>
      </c>
      <c r="H21" s="82">
        <f>H22+H24+H26</f>
        <v>2212.6</v>
      </c>
      <c r="I21" s="59">
        <f t="shared" si="1"/>
        <v>-97.099999999999909</v>
      </c>
      <c r="J21" s="59">
        <f t="shared" si="0"/>
        <v>95.795990821318796</v>
      </c>
    </row>
    <row r="22" spans="2:10" ht="38.25" customHeight="1">
      <c r="B22" s="20" t="s">
        <v>109</v>
      </c>
      <c r="C22" s="26" t="s">
        <v>64</v>
      </c>
      <c r="D22" s="31" t="s">
        <v>57</v>
      </c>
      <c r="E22" s="31" t="s">
        <v>45</v>
      </c>
      <c r="F22" s="31" t="s">
        <v>10</v>
      </c>
      <c r="G22" s="67">
        <f>G23</f>
        <v>1980.3</v>
      </c>
      <c r="H22" s="81">
        <f>H23</f>
        <v>1967.5</v>
      </c>
      <c r="I22" s="59">
        <f t="shared" si="1"/>
        <v>-12.799999999999955</v>
      </c>
      <c r="J22" s="59">
        <f t="shared" si="0"/>
        <v>99.353633287885671</v>
      </c>
    </row>
    <row r="23" spans="2:10" ht="22.5" customHeight="1">
      <c r="B23" s="21" t="s">
        <v>109</v>
      </c>
      <c r="C23" s="26" t="s">
        <v>12</v>
      </c>
      <c r="D23" s="31" t="s">
        <v>57</v>
      </c>
      <c r="E23" s="31" t="s">
        <v>45</v>
      </c>
      <c r="F23" s="31" t="s">
        <v>11</v>
      </c>
      <c r="G23" s="51">
        <v>1980.3</v>
      </c>
      <c r="H23" s="81">
        <v>1967.5</v>
      </c>
      <c r="I23" s="47">
        <f t="shared" si="1"/>
        <v>-12.799999999999955</v>
      </c>
      <c r="J23" s="47">
        <f t="shared" si="0"/>
        <v>99.353633287885671</v>
      </c>
    </row>
    <row r="24" spans="2:10" ht="23.25" customHeight="1">
      <c r="B24" s="20" t="s">
        <v>109</v>
      </c>
      <c r="C24" s="26" t="s">
        <v>14</v>
      </c>
      <c r="D24" s="31" t="s">
        <v>57</v>
      </c>
      <c r="E24" s="31" t="s">
        <v>45</v>
      </c>
      <c r="F24" s="31" t="s">
        <v>13</v>
      </c>
      <c r="G24" s="51">
        <f>G25</f>
        <v>327.39999999999998</v>
      </c>
      <c r="H24" s="81">
        <f>H25</f>
        <v>244.2</v>
      </c>
      <c r="I24" s="47">
        <f t="shared" si="1"/>
        <v>-83.199999999999989</v>
      </c>
      <c r="J24" s="47">
        <f t="shared" si="0"/>
        <v>74.587660354306664</v>
      </c>
    </row>
    <row r="25" spans="2:10" ht="25.5" customHeight="1">
      <c r="B25" s="21" t="s">
        <v>109</v>
      </c>
      <c r="C25" s="26" t="s">
        <v>68</v>
      </c>
      <c r="D25" s="31" t="s">
        <v>57</v>
      </c>
      <c r="E25" s="31" t="s">
        <v>45</v>
      </c>
      <c r="F25" s="31" t="s">
        <v>15</v>
      </c>
      <c r="G25" s="51">
        <v>327.39999999999998</v>
      </c>
      <c r="H25" s="81">
        <v>244.2</v>
      </c>
      <c r="I25" s="47">
        <f t="shared" si="1"/>
        <v>-83.199999999999989</v>
      </c>
      <c r="J25" s="47">
        <f t="shared" si="0"/>
        <v>74.587660354306664</v>
      </c>
    </row>
    <row r="26" spans="2:10" ht="20.25">
      <c r="B26" s="20" t="s">
        <v>109</v>
      </c>
      <c r="C26" s="26" t="s">
        <v>22</v>
      </c>
      <c r="D26" s="31" t="s">
        <v>57</v>
      </c>
      <c r="E26" s="31" t="s">
        <v>45</v>
      </c>
      <c r="F26" s="31" t="s">
        <v>21</v>
      </c>
      <c r="G26" s="51">
        <f>G27</f>
        <v>2</v>
      </c>
      <c r="H26" s="82">
        <f>H27</f>
        <v>0.9</v>
      </c>
      <c r="I26" s="47">
        <f t="shared" si="1"/>
        <v>-1.1000000000000001</v>
      </c>
      <c r="J26" s="47">
        <f t="shared" si="0"/>
        <v>45</v>
      </c>
    </row>
    <row r="27" spans="2:10" ht="20.25">
      <c r="B27" s="21" t="s">
        <v>109</v>
      </c>
      <c r="C27" s="26" t="s">
        <v>23</v>
      </c>
      <c r="D27" s="31" t="s">
        <v>57</v>
      </c>
      <c r="E27" s="31" t="s">
        <v>45</v>
      </c>
      <c r="F27" s="31" t="s">
        <v>6</v>
      </c>
      <c r="G27" s="51">
        <v>2</v>
      </c>
      <c r="H27" s="82">
        <v>0.9</v>
      </c>
      <c r="I27" s="47">
        <f t="shared" si="1"/>
        <v>-1.1000000000000001</v>
      </c>
      <c r="J27" s="47">
        <f t="shared" si="0"/>
        <v>45</v>
      </c>
    </row>
    <row r="28" spans="2:10" ht="42.75" customHeight="1">
      <c r="B28" s="21" t="s">
        <v>109</v>
      </c>
      <c r="C28" s="26" t="s">
        <v>86</v>
      </c>
      <c r="D28" s="31" t="s">
        <v>57</v>
      </c>
      <c r="E28" s="31" t="s">
        <v>137</v>
      </c>
      <c r="F28" s="31"/>
      <c r="G28" s="51">
        <v>53.6</v>
      </c>
      <c r="H28" s="81">
        <f>H29</f>
        <v>51.8</v>
      </c>
      <c r="I28" s="47">
        <f t="shared" si="1"/>
        <v>-1.8000000000000043</v>
      </c>
      <c r="J28" s="47">
        <f t="shared" si="0"/>
        <v>96.641791044776113</v>
      </c>
    </row>
    <row r="29" spans="2:10" ht="45.75" customHeight="1">
      <c r="B29" s="21" t="s">
        <v>109</v>
      </c>
      <c r="C29" s="26" t="s">
        <v>64</v>
      </c>
      <c r="D29" s="31" t="s">
        <v>57</v>
      </c>
      <c r="E29" s="31" t="s">
        <v>137</v>
      </c>
      <c r="F29" s="31" t="s">
        <v>10</v>
      </c>
      <c r="G29" s="51">
        <v>53.6</v>
      </c>
      <c r="H29" s="81">
        <f>H30</f>
        <v>51.8</v>
      </c>
      <c r="I29" s="47">
        <f t="shared" si="1"/>
        <v>-1.8000000000000043</v>
      </c>
      <c r="J29" s="47">
        <f t="shared" si="0"/>
        <v>96.641791044776113</v>
      </c>
    </row>
    <row r="30" spans="2:10" ht="23.25" customHeight="1">
      <c r="B30" s="21" t="s">
        <v>109</v>
      </c>
      <c r="C30" s="26" t="s">
        <v>12</v>
      </c>
      <c r="D30" s="31" t="s">
        <v>57</v>
      </c>
      <c r="E30" s="31" t="s">
        <v>137</v>
      </c>
      <c r="F30" s="31" t="s">
        <v>11</v>
      </c>
      <c r="G30" s="51">
        <v>53.6</v>
      </c>
      <c r="H30" s="81">
        <v>51.8</v>
      </c>
      <c r="I30" s="47">
        <f t="shared" si="1"/>
        <v>-1.8000000000000043</v>
      </c>
      <c r="J30" s="47">
        <f t="shared" si="0"/>
        <v>96.641791044776113</v>
      </c>
    </row>
    <row r="31" spans="2:10" ht="47.25" customHeight="1">
      <c r="B31" s="64" t="s">
        <v>109</v>
      </c>
      <c r="C31" s="61" t="s">
        <v>48</v>
      </c>
      <c r="D31" s="68" t="s">
        <v>49</v>
      </c>
      <c r="E31" s="31"/>
      <c r="F31" s="31"/>
      <c r="G31" s="71">
        <f t="shared" ref="G31:H34" si="3">G32</f>
        <v>27.5</v>
      </c>
      <c r="H31" s="83">
        <f t="shared" si="3"/>
        <v>27.5</v>
      </c>
      <c r="I31" s="70">
        <f t="shared" si="1"/>
        <v>0</v>
      </c>
      <c r="J31" s="70">
        <f t="shared" si="0"/>
        <v>100</v>
      </c>
    </row>
    <row r="32" spans="2:10" ht="20.25">
      <c r="B32" s="21" t="s">
        <v>109</v>
      </c>
      <c r="C32" s="26" t="s">
        <v>65</v>
      </c>
      <c r="D32" s="31" t="s">
        <v>49</v>
      </c>
      <c r="E32" s="31" t="s">
        <v>24</v>
      </c>
      <c r="F32" s="31"/>
      <c r="G32" s="52">
        <f t="shared" si="3"/>
        <v>27.5</v>
      </c>
      <c r="H32" s="81">
        <f t="shared" si="3"/>
        <v>27.5</v>
      </c>
      <c r="I32" s="47">
        <f t="shared" si="1"/>
        <v>0</v>
      </c>
      <c r="J32" s="47">
        <f t="shared" si="0"/>
        <v>100</v>
      </c>
    </row>
    <row r="33" spans="2:12" ht="20.25">
      <c r="B33" s="20" t="s">
        <v>109</v>
      </c>
      <c r="C33" s="26" t="s">
        <v>66</v>
      </c>
      <c r="D33" s="31" t="s">
        <v>49</v>
      </c>
      <c r="E33" s="31" t="s">
        <v>25</v>
      </c>
      <c r="F33" s="31"/>
      <c r="G33" s="52">
        <f t="shared" si="3"/>
        <v>27.5</v>
      </c>
      <c r="H33" s="81">
        <f t="shared" si="3"/>
        <v>27.5</v>
      </c>
      <c r="I33" s="47">
        <f t="shared" si="1"/>
        <v>0</v>
      </c>
      <c r="J33" s="47">
        <f t="shared" si="0"/>
        <v>100</v>
      </c>
    </row>
    <row r="34" spans="2:12" ht="43.5" customHeight="1">
      <c r="B34" s="21" t="s">
        <v>109</v>
      </c>
      <c r="C34" s="26" t="s">
        <v>101</v>
      </c>
      <c r="D34" s="63" t="s">
        <v>49</v>
      </c>
      <c r="E34" s="63" t="s">
        <v>100</v>
      </c>
      <c r="F34" s="31"/>
      <c r="G34" s="60">
        <v>27.5</v>
      </c>
      <c r="H34" s="81">
        <f t="shared" si="3"/>
        <v>27.5</v>
      </c>
      <c r="I34" s="59">
        <f t="shared" si="1"/>
        <v>0</v>
      </c>
      <c r="J34" s="59">
        <f t="shared" si="0"/>
        <v>100</v>
      </c>
    </row>
    <row r="35" spans="2:12" ht="20.25">
      <c r="B35" s="20" t="s">
        <v>109</v>
      </c>
      <c r="C35" s="26" t="s">
        <v>69</v>
      </c>
      <c r="D35" s="31" t="s">
        <v>49</v>
      </c>
      <c r="E35" s="31" t="s">
        <v>100</v>
      </c>
      <c r="F35" s="31" t="s">
        <v>16</v>
      </c>
      <c r="G35" s="52">
        <v>27.5</v>
      </c>
      <c r="H35" s="81">
        <v>27.5</v>
      </c>
      <c r="I35" s="47">
        <f t="shared" si="1"/>
        <v>0</v>
      </c>
      <c r="J35" s="47">
        <f t="shared" si="0"/>
        <v>100</v>
      </c>
    </row>
    <row r="36" spans="2:12" ht="20.25">
      <c r="B36" s="21" t="s">
        <v>109</v>
      </c>
      <c r="C36" s="26" t="s">
        <v>20</v>
      </c>
      <c r="D36" s="31" t="s">
        <v>49</v>
      </c>
      <c r="E36" s="31" t="s">
        <v>100</v>
      </c>
      <c r="F36" s="31" t="s">
        <v>19</v>
      </c>
      <c r="G36" s="52">
        <v>27.5</v>
      </c>
      <c r="H36" s="81">
        <v>27.5</v>
      </c>
      <c r="I36" s="47">
        <f t="shared" si="1"/>
        <v>0</v>
      </c>
      <c r="J36" s="47">
        <f t="shared" si="0"/>
        <v>100</v>
      </c>
    </row>
    <row r="37" spans="2:12" ht="20.25">
      <c r="B37" s="21" t="s">
        <v>109</v>
      </c>
      <c r="C37" s="61" t="s">
        <v>147</v>
      </c>
      <c r="D37" s="62" t="s">
        <v>148</v>
      </c>
      <c r="E37" s="31"/>
      <c r="F37" s="31"/>
      <c r="G37" s="72">
        <v>133.5</v>
      </c>
      <c r="H37" s="83">
        <v>133.5</v>
      </c>
      <c r="I37" s="73">
        <f t="shared" si="1"/>
        <v>0</v>
      </c>
      <c r="J37" s="73">
        <f t="shared" si="0"/>
        <v>100</v>
      </c>
    </row>
    <row r="38" spans="2:12" ht="20.25">
      <c r="B38" s="21" t="s">
        <v>109</v>
      </c>
      <c r="C38" s="26" t="s">
        <v>22</v>
      </c>
      <c r="D38" s="31" t="s">
        <v>148</v>
      </c>
      <c r="E38" s="31" t="s">
        <v>149</v>
      </c>
      <c r="F38" s="31" t="s">
        <v>21</v>
      </c>
      <c r="G38" s="52">
        <v>133.5</v>
      </c>
      <c r="H38" s="81">
        <v>133.5</v>
      </c>
      <c r="I38" s="47">
        <f t="shared" si="1"/>
        <v>0</v>
      </c>
      <c r="J38" s="47">
        <f t="shared" si="0"/>
        <v>100</v>
      </c>
    </row>
    <row r="39" spans="2:12" ht="20.25">
      <c r="B39" s="21" t="s">
        <v>109</v>
      </c>
      <c r="C39" s="26" t="s">
        <v>23</v>
      </c>
      <c r="D39" s="31" t="s">
        <v>148</v>
      </c>
      <c r="E39" s="31" t="s">
        <v>149</v>
      </c>
      <c r="F39" s="31" t="s">
        <v>150</v>
      </c>
      <c r="G39" s="52">
        <v>133.5</v>
      </c>
      <c r="H39" s="81">
        <v>133.5</v>
      </c>
      <c r="I39" s="47">
        <f t="shared" si="1"/>
        <v>0</v>
      </c>
      <c r="J39" s="47">
        <f t="shared" si="0"/>
        <v>100</v>
      </c>
    </row>
    <row r="40" spans="2:12" ht="20.25">
      <c r="B40" s="64" t="s">
        <v>109</v>
      </c>
      <c r="C40" s="61" t="s">
        <v>151</v>
      </c>
      <c r="D40" s="62" t="s">
        <v>58</v>
      </c>
      <c r="E40" s="31" t="s">
        <v>7</v>
      </c>
      <c r="F40" s="31" t="s">
        <v>7</v>
      </c>
      <c r="G40" s="72">
        <f>G41</f>
        <v>5</v>
      </c>
      <c r="H40" s="79">
        <v>0</v>
      </c>
      <c r="I40" s="73">
        <f t="shared" si="1"/>
        <v>-5</v>
      </c>
      <c r="J40" s="73">
        <f t="shared" si="0"/>
        <v>0</v>
      </c>
    </row>
    <row r="41" spans="2:12" ht="20.25">
      <c r="B41" s="21" t="s">
        <v>109</v>
      </c>
      <c r="C41" s="26" t="s">
        <v>65</v>
      </c>
      <c r="D41" s="31" t="s">
        <v>58</v>
      </c>
      <c r="E41" s="31" t="s">
        <v>24</v>
      </c>
      <c r="F41" s="31" t="s">
        <v>7</v>
      </c>
      <c r="G41" s="52">
        <f>G42</f>
        <v>5</v>
      </c>
      <c r="H41" s="82">
        <v>0</v>
      </c>
      <c r="I41" s="47">
        <f t="shared" si="1"/>
        <v>-5</v>
      </c>
      <c r="J41" s="47">
        <f t="shared" si="0"/>
        <v>0</v>
      </c>
    </row>
    <row r="42" spans="2:12" ht="20.25">
      <c r="B42" s="20" t="s">
        <v>109</v>
      </c>
      <c r="C42" s="26" t="s">
        <v>66</v>
      </c>
      <c r="D42" s="31" t="s">
        <v>58</v>
      </c>
      <c r="E42" s="31" t="s">
        <v>25</v>
      </c>
      <c r="F42" s="31" t="s">
        <v>7</v>
      </c>
      <c r="G42" s="52">
        <f>G43</f>
        <v>5</v>
      </c>
      <c r="H42" s="82">
        <v>0</v>
      </c>
      <c r="I42" s="47">
        <f t="shared" si="1"/>
        <v>-5</v>
      </c>
      <c r="J42" s="47">
        <f t="shared" si="0"/>
        <v>0</v>
      </c>
    </row>
    <row r="43" spans="2:12" ht="30" customHeight="1">
      <c r="B43" s="21" t="s">
        <v>109</v>
      </c>
      <c r="C43" s="26" t="s">
        <v>70</v>
      </c>
      <c r="D43" s="31" t="s">
        <v>58</v>
      </c>
      <c r="E43" s="31" t="s">
        <v>46</v>
      </c>
      <c r="F43" s="31"/>
      <c r="G43" s="60">
        <f>G44</f>
        <v>5</v>
      </c>
      <c r="H43" s="82">
        <v>0</v>
      </c>
      <c r="I43" s="59">
        <f t="shared" si="1"/>
        <v>-5</v>
      </c>
      <c r="J43" s="59">
        <f t="shared" si="0"/>
        <v>0</v>
      </c>
    </row>
    <row r="44" spans="2:12" ht="20.25">
      <c r="B44" s="20" t="s">
        <v>109</v>
      </c>
      <c r="C44" s="26" t="s">
        <v>22</v>
      </c>
      <c r="D44" s="31" t="s">
        <v>58</v>
      </c>
      <c r="E44" s="31" t="s">
        <v>46</v>
      </c>
      <c r="F44" s="31" t="s">
        <v>15</v>
      </c>
      <c r="G44" s="52">
        <v>5</v>
      </c>
      <c r="H44" s="82">
        <v>0</v>
      </c>
      <c r="I44" s="47">
        <f t="shared" si="1"/>
        <v>-5</v>
      </c>
      <c r="J44" s="47">
        <f t="shared" si="0"/>
        <v>0</v>
      </c>
    </row>
    <row r="45" spans="2:12" ht="20.25">
      <c r="B45" s="21" t="s">
        <v>109</v>
      </c>
      <c r="C45" s="26" t="s">
        <v>26</v>
      </c>
      <c r="D45" s="31" t="s">
        <v>58</v>
      </c>
      <c r="E45" s="31" t="s">
        <v>46</v>
      </c>
      <c r="F45" s="31" t="s">
        <v>15</v>
      </c>
      <c r="G45" s="52">
        <v>5</v>
      </c>
      <c r="H45" s="82">
        <v>0</v>
      </c>
      <c r="I45" s="47">
        <f t="shared" si="1"/>
        <v>-5</v>
      </c>
      <c r="J45" s="47">
        <f t="shared" si="0"/>
        <v>0</v>
      </c>
    </row>
    <row r="46" spans="2:12" ht="20.25">
      <c r="B46" s="64" t="s">
        <v>109</v>
      </c>
      <c r="C46" s="61" t="s">
        <v>152</v>
      </c>
      <c r="D46" s="62" t="s">
        <v>18</v>
      </c>
      <c r="E46" s="31"/>
      <c r="F46" s="31" t="s">
        <v>7</v>
      </c>
      <c r="G46" s="72">
        <f>G47+G65</f>
        <v>272.39999999999998</v>
      </c>
      <c r="H46" s="84">
        <f>H47+H65</f>
        <v>231.10000000000002</v>
      </c>
      <c r="I46" s="73">
        <f t="shared" si="1"/>
        <v>-41.299999999999955</v>
      </c>
      <c r="J46" s="73">
        <f t="shared" si="0"/>
        <v>84.838472834067574</v>
      </c>
      <c r="L46" s="74"/>
    </row>
    <row r="47" spans="2:12" ht="24" customHeight="1">
      <c r="B47" s="21" t="s">
        <v>109</v>
      </c>
      <c r="C47" s="26" t="s">
        <v>110</v>
      </c>
      <c r="D47" s="31" t="s">
        <v>18</v>
      </c>
      <c r="E47" s="31" t="s">
        <v>102</v>
      </c>
      <c r="F47" s="31"/>
      <c r="G47" s="52">
        <f>G48</f>
        <v>266</v>
      </c>
      <c r="H47" s="82">
        <f>H48</f>
        <v>224.70000000000002</v>
      </c>
      <c r="I47" s="47">
        <f t="shared" si="1"/>
        <v>-41.299999999999983</v>
      </c>
      <c r="J47" s="47">
        <f t="shared" si="0"/>
        <v>84.473684210526315</v>
      </c>
    </row>
    <row r="48" spans="2:12" ht="20.25">
      <c r="B48" s="21" t="s">
        <v>109</v>
      </c>
      <c r="C48" s="26" t="s">
        <v>104</v>
      </c>
      <c r="D48" s="31" t="s">
        <v>18</v>
      </c>
      <c r="E48" s="31" t="s">
        <v>103</v>
      </c>
      <c r="F48" s="31"/>
      <c r="G48" s="52">
        <f>G49+G53+G57+G60</f>
        <v>266</v>
      </c>
      <c r="H48" s="82">
        <f>H53+H60+H57</f>
        <v>224.70000000000002</v>
      </c>
      <c r="I48" s="47">
        <f t="shared" si="1"/>
        <v>-41.299999999999983</v>
      </c>
      <c r="J48" s="47">
        <f t="shared" si="0"/>
        <v>84.473684210526315</v>
      </c>
    </row>
    <row r="49" spans="2:10" ht="25.5" customHeight="1">
      <c r="B49" s="21" t="s">
        <v>109</v>
      </c>
      <c r="C49" s="26" t="s">
        <v>95</v>
      </c>
      <c r="D49" s="31" t="s">
        <v>18</v>
      </c>
      <c r="E49" s="31" t="s">
        <v>96</v>
      </c>
      <c r="F49" s="31"/>
      <c r="G49" s="52">
        <f>G50</f>
        <v>19.600000000000001</v>
      </c>
      <c r="H49" s="81">
        <v>0</v>
      </c>
      <c r="I49" s="47">
        <f>H49-G49</f>
        <v>-19.600000000000001</v>
      </c>
      <c r="J49" s="47">
        <f t="shared" si="0"/>
        <v>0</v>
      </c>
    </row>
    <row r="50" spans="2:10" ht="21" customHeight="1">
      <c r="B50" s="20" t="s">
        <v>109</v>
      </c>
      <c r="C50" s="26" t="s">
        <v>71</v>
      </c>
      <c r="D50" s="31" t="s">
        <v>18</v>
      </c>
      <c r="E50" s="31" t="s">
        <v>72</v>
      </c>
      <c r="F50" s="31"/>
      <c r="G50" s="52">
        <f>G51</f>
        <v>19.600000000000001</v>
      </c>
      <c r="H50" s="81">
        <v>0</v>
      </c>
      <c r="I50" s="47">
        <f>H50-G50</f>
        <v>-19.600000000000001</v>
      </c>
      <c r="J50" s="47">
        <f t="shared" si="0"/>
        <v>0</v>
      </c>
    </row>
    <row r="51" spans="2:10" ht="23.25" customHeight="1">
      <c r="B51" s="21" t="s">
        <v>109</v>
      </c>
      <c r="C51" s="26" t="s">
        <v>14</v>
      </c>
      <c r="D51" s="31" t="s">
        <v>18</v>
      </c>
      <c r="E51" s="31" t="s">
        <v>72</v>
      </c>
      <c r="F51" s="31" t="s">
        <v>13</v>
      </c>
      <c r="G51" s="52">
        <f>G52</f>
        <v>19.600000000000001</v>
      </c>
      <c r="H51" s="81">
        <v>0</v>
      </c>
      <c r="I51" s="47">
        <f>H51-G51</f>
        <v>-19.600000000000001</v>
      </c>
      <c r="J51" s="47">
        <f>H51*100/G51</f>
        <v>0</v>
      </c>
    </row>
    <row r="52" spans="2:10" ht="23.25" customHeight="1">
      <c r="B52" s="20" t="s">
        <v>109</v>
      </c>
      <c r="C52" s="26" t="s">
        <v>68</v>
      </c>
      <c r="D52" s="31" t="s">
        <v>18</v>
      </c>
      <c r="E52" s="31" t="s">
        <v>72</v>
      </c>
      <c r="F52" s="31" t="s">
        <v>15</v>
      </c>
      <c r="G52" s="52">
        <v>19.600000000000001</v>
      </c>
      <c r="H52" s="81">
        <v>0</v>
      </c>
      <c r="I52" s="47">
        <f>H52-G52</f>
        <v>-19.600000000000001</v>
      </c>
      <c r="J52" s="47">
        <f>H52*100/G52</f>
        <v>0</v>
      </c>
    </row>
    <row r="53" spans="2:10" ht="25.5" customHeight="1">
      <c r="B53" s="21" t="s">
        <v>109</v>
      </c>
      <c r="C53" s="26" t="s">
        <v>93</v>
      </c>
      <c r="D53" s="63" t="s">
        <v>18</v>
      </c>
      <c r="E53" s="63" t="s">
        <v>89</v>
      </c>
      <c r="F53" s="63"/>
      <c r="G53" s="60">
        <f t="shared" ref="G53:H55" si="4">G54</f>
        <v>51.2</v>
      </c>
      <c r="H53" s="81">
        <f t="shared" si="4"/>
        <v>50.9</v>
      </c>
      <c r="I53" s="59">
        <f t="shared" ref="I53:I86" si="5">H53-G53</f>
        <v>-0.30000000000000426</v>
      </c>
      <c r="J53" s="59">
        <f t="shared" ref="J53:J86" si="6">H53*100/G53</f>
        <v>99.4140625</v>
      </c>
    </row>
    <row r="54" spans="2:10" ht="24.75" customHeight="1">
      <c r="B54" s="20" t="s">
        <v>109</v>
      </c>
      <c r="C54" s="26" t="s">
        <v>111</v>
      </c>
      <c r="D54" s="31" t="s">
        <v>18</v>
      </c>
      <c r="E54" s="31" t="s">
        <v>73</v>
      </c>
      <c r="F54" s="31"/>
      <c r="G54" s="52">
        <f t="shared" si="4"/>
        <v>51.2</v>
      </c>
      <c r="H54" s="81">
        <f t="shared" si="4"/>
        <v>50.9</v>
      </c>
      <c r="I54" s="47">
        <f t="shared" si="5"/>
        <v>-0.30000000000000426</v>
      </c>
      <c r="J54" s="47">
        <f t="shared" si="6"/>
        <v>99.4140625</v>
      </c>
    </row>
    <row r="55" spans="2:10" ht="20.25">
      <c r="B55" s="21" t="s">
        <v>109</v>
      </c>
      <c r="C55" s="26" t="s">
        <v>69</v>
      </c>
      <c r="D55" s="31" t="s">
        <v>18</v>
      </c>
      <c r="E55" s="31" t="s">
        <v>73</v>
      </c>
      <c r="F55" s="31" t="s">
        <v>16</v>
      </c>
      <c r="G55" s="52">
        <f t="shared" si="4"/>
        <v>51.2</v>
      </c>
      <c r="H55" s="81">
        <f t="shared" si="4"/>
        <v>50.9</v>
      </c>
      <c r="I55" s="47">
        <f t="shared" si="5"/>
        <v>-0.30000000000000426</v>
      </c>
      <c r="J55" s="47">
        <f t="shared" si="6"/>
        <v>99.4140625</v>
      </c>
    </row>
    <row r="56" spans="2:10" ht="20.25">
      <c r="B56" s="20" t="s">
        <v>109</v>
      </c>
      <c r="C56" s="26" t="s">
        <v>20</v>
      </c>
      <c r="D56" s="31" t="s">
        <v>18</v>
      </c>
      <c r="E56" s="31" t="s">
        <v>73</v>
      </c>
      <c r="F56" s="31" t="s">
        <v>19</v>
      </c>
      <c r="G56" s="52">
        <v>51.2</v>
      </c>
      <c r="H56" s="81">
        <v>50.9</v>
      </c>
      <c r="I56" s="47">
        <f t="shared" si="5"/>
        <v>-0.30000000000000426</v>
      </c>
      <c r="J56" s="47">
        <f t="shared" si="6"/>
        <v>99.4140625</v>
      </c>
    </row>
    <row r="57" spans="2:10" ht="21" customHeight="1">
      <c r="B57" s="21" t="s">
        <v>109</v>
      </c>
      <c r="C57" s="26" t="s">
        <v>99</v>
      </c>
      <c r="D57" s="31" t="s">
        <v>18</v>
      </c>
      <c r="E57" s="31" t="s">
        <v>132</v>
      </c>
      <c r="F57" s="31"/>
      <c r="G57" s="52">
        <f>G58</f>
        <v>1</v>
      </c>
      <c r="H57" s="82">
        <v>1</v>
      </c>
      <c r="I57" s="47">
        <f t="shared" si="5"/>
        <v>0</v>
      </c>
      <c r="J57" s="47">
        <f t="shared" si="6"/>
        <v>100</v>
      </c>
    </row>
    <row r="58" spans="2:10" ht="20.25">
      <c r="B58" s="20" t="s">
        <v>109</v>
      </c>
      <c r="C58" s="26" t="s">
        <v>22</v>
      </c>
      <c r="D58" s="31" t="s">
        <v>18</v>
      </c>
      <c r="E58" s="31" t="s">
        <v>132</v>
      </c>
      <c r="F58" s="31" t="s">
        <v>21</v>
      </c>
      <c r="G58" s="52">
        <f>G59</f>
        <v>1</v>
      </c>
      <c r="H58" s="82">
        <v>1</v>
      </c>
      <c r="I58" s="47">
        <f t="shared" si="5"/>
        <v>0</v>
      </c>
      <c r="J58" s="47">
        <f t="shared" si="6"/>
        <v>100</v>
      </c>
    </row>
    <row r="59" spans="2:10" ht="20.25">
      <c r="B59" s="21" t="s">
        <v>109</v>
      </c>
      <c r="C59" s="26" t="s">
        <v>23</v>
      </c>
      <c r="D59" s="31" t="s">
        <v>18</v>
      </c>
      <c r="E59" s="31" t="s">
        <v>132</v>
      </c>
      <c r="F59" s="31" t="s">
        <v>6</v>
      </c>
      <c r="G59" s="52">
        <v>1</v>
      </c>
      <c r="H59" s="82">
        <v>1</v>
      </c>
      <c r="I59" s="47">
        <f t="shared" si="5"/>
        <v>0</v>
      </c>
      <c r="J59" s="47">
        <f t="shared" si="6"/>
        <v>100</v>
      </c>
    </row>
    <row r="60" spans="2:10" ht="46.5" customHeight="1">
      <c r="B60" s="20" t="s">
        <v>109</v>
      </c>
      <c r="C60" s="26" t="s">
        <v>112</v>
      </c>
      <c r="D60" s="31" t="s">
        <v>18</v>
      </c>
      <c r="E60" s="31" t="s">
        <v>74</v>
      </c>
      <c r="F60" s="31"/>
      <c r="G60" s="60">
        <f>G61+G63</f>
        <v>194.2</v>
      </c>
      <c r="H60" s="82">
        <f>H61+H63</f>
        <v>172.8</v>
      </c>
      <c r="I60" s="59">
        <f t="shared" si="5"/>
        <v>-21.399999999999977</v>
      </c>
      <c r="J60" s="59">
        <f t="shared" si="6"/>
        <v>88.980432543769311</v>
      </c>
    </row>
    <row r="61" spans="2:10" ht="41.25" customHeight="1">
      <c r="B61" s="21" t="s">
        <v>109</v>
      </c>
      <c r="C61" s="26" t="s">
        <v>64</v>
      </c>
      <c r="D61" s="31" t="s">
        <v>18</v>
      </c>
      <c r="E61" s="31" t="s">
        <v>74</v>
      </c>
      <c r="F61" s="31" t="s">
        <v>10</v>
      </c>
      <c r="G61" s="60">
        <f>G62</f>
        <v>66.8</v>
      </c>
      <c r="H61" s="82">
        <f>H62</f>
        <v>57.6</v>
      </c>
      <c r="I61" s="59">
        <f t="shared" si="5"/>
        <v>-9.1999999999999957</v>
      </c>
      <c r="J61" s="59">
        <f t="shared" si="6"/>
        <v>86.227544910179645</v>
      </c>
    </row>
    <row r="62" spans="2:10" ht="24.75" customHeight="1">
      <c r="B62" s="20" t="s">
        <v>109</v>
      </c>
      <c r="C62" s="26" t="s">
        <v>12</v>
      </c>
      <c r="D62" s="31" t="s">
        <v>18</v>
      </c>
      <c r="E62" s="31" t="s">
        <v>74</v>
      </c>
      <c r="F62" s="31" t="s">
        <v>35</v>
      </c>
      <c r="G62" s="52">
        <v>66.8</v>
      </c>
      <c r="H62" s="82">
        <v>57.6</v>
      </c>
      <c r="I62" s="47">
        <f t="shared" si="5"/>
        <v>-9.1999999999999957</v>
      </c>
      <c r="J62" s="47">
        <f t="shared" si="6"/>
        <v>86.227544910179645</v>
      </c>
    </row>
    <row r="63" spans="2:10" ht="23.25" customHeight="1">
      <c r="B63" s="21" t="s">
        <v>109</v>
      </c>
      <c r="C63" s="26" t="s">
        <v>14</v>
      </c>
      <c r="D63" s="31" t="s">
        <v>18</v>
      </c>
      <c r="E63" s="31" t="s">
        <v>74</v>
      </c>
      <c r="F63" s="31" t="s">
        <v>13</v>
      </c>
      <c r="G63" s="52">
        <f>G64</f>
        <v>127.4</v>
      </c>
      <c r="H63" s="82">
        <f>H64</f>
        <v>115.2</v>
      </c>
      <c r="I63" s="47">
        <f t="shared" si="5"/>
        <v>-12.200000000000003</v>
      </c>
      <c r="J63" s="47">
        <f t="shared" si="6"/>
        <v>90.423861852433276</v>
      </c>
    </row>
    <row r="64" spans="2:10" ht="26.25" customHeight="1">
      <c r="B64" s="20" t="s">
        <v>109</v>
      </c>
      <c r="C64" s="26" t="s">
        <v>68</v>
      </c>
      <c r="D64" s="31" t="s">
        <v>18</v>
      </c>
      <c r="E64" s="31" t="s">
        <v>74</v>
      </c>
      <c r="F64" s="31" t="s">
        <v>15</v>
      </c>
      <c r="G64" s="52">
        <v>127.4</v>
      </c>
      <c r="H64" s="82">
        <v>115.2</v>
      </c>
      <c r="I64" s="47">
        <f t="shared" si="5"/>
        <v>-12.200000000000003</v>
      </c>
      <c r="J64" s="47">
        <f t="shared" si="6"/>
        <v>90.423861852433276</v>
      </c>
    </row>
    <row r="65" spans="2:10" ht="20.25">
      <c r="B65" s="21" t="s">
        <v>109</v>
      </c>
      <c r="C65" s="26" t="s">
        <v>66</v>
      </c>
      <c r="D65" s="31" t="s">
        <v>18</v>
      </c>
      <c r="E65" s="31" t="s">
        <v>25</v>
      </c>
      <c r="F65" s="31"/>
      <c r="G65" s="52">
        <f>G66</f>
        <v>6.4</v>
      </c>
      <c r="H65" s="82">
        <v>6.4</v>
      </c>
      <c r="I65" s="59">
        <f t="shared" si="5"/>
        <v>0</v>
      </c>
      <c r="J65" s="59">
        <f t="shared" si="6"/>
        <v>100</v>
      </c>
    </row>
    <row r="66" spans="2:10" ht="39.75" customHeight="1">
      <c r="B66" s="20" t="s">
        <v>109</v>
      </c>
      <c r="C66" s="26" t="s">
        <v>98</v>
      </c>
      <c r="D66" s="31" t="s">
        <v>18</v>
      </c>
      <c r="E66" s="31" t="s">
        <v>75</v>
      </c>
      <c r="F66" s="31"/>
      <c r="G66" s="60">
        <v>6.4</v>
      </c>
      <c r="H66" s="82">
        <v>6.4</v>
      </c>
      <c r="I66" s="59">
        <f t="shared" si="5"/>
        <v>0</v>
      </c>
      <c r="J66" s="59">
        <f t="shared" si="6"/>
        <v>100</v>
      </c>
    </row>
    <row r="67" spans="2:10" ht="24" customHeight="1">
      <c r="B67" s="21" t="s">
        <v>109</v>
      </c>
      <c r="C67" s="26" t="s">
        <v>14</v>
      </c>
      <c r="D67" s="31" t="s">
        <v>18</v>
      </c>
      <c r="E67" s="31" t="s">
        <v>75</v>
      </c>
      <c r="F67" s="31" t="s">
        <v>13</v>
      </c>
      <c r="G67" s="52">
        <f>G68</f>
        <v>6.4</v>
      </c>
      <c r="H67" s="82">
        <v>6.4</v>
      </c>
      <c r="I67" s="47">
        <f t="shared" si="5"/>
        <v>0</v>
      </c>
      <c r="J67" s="47">
        <f t="shared" si="6"/>
        <v>100</v>
      </c>
    </row>
    <row r="68" spans="2:10" ht="21.75" customHeight="1">
      <c r="B68" s="20" t="s">
        <v>109</v>
      </c>
      <c r="C68" s="26" t="s">
        <v>68</v>
      </c>
      <c r="D68" s="31" t="s">
        <v>18</v>
      </c>
      <c r="E68" s="31" t="s">
        <v>75</v>
      </c>
      <c r="F68" s="31" t="s">
        <v>15</v>
      </c>
      <c r="G68" s="52">
        <v>6.4</v>
      </c>
      <c r="H68" s="82">
        <v>6.4</v>
      </c>
      <c r="I68" s="47">
        <f t="shared" si="5"/>
        <v>0</v>
      </c>
      <c r="J68" s="47">
        <f t="shared" si="6"/>
        <v>100</v>
      </c>
    </row>
    <row r="69" spans="2:10" ht="20.25">
      <c r="B69" s="65" t="s">
        <v>109</v>
      </c>
      <c r="C69" s="61" t="s">
        <v>162</v>
      </c>
      <c r="D69" s="62" t="s">
        <v>27</v>
      </c>
      <c r="E69" s="33" t="s">
        <v>7</v>
      </c>
      <c r="F69" s="33" t="s">
        <v>7</v>
      </c>
      <c r="G69" s="72">
        <f t="shared" ref="G69:H72" si="7">G70</f>
        <v>89.5</v>
      </c>
      <c r="H69" s="79">
        <f t="shared" si="7"/>
        <v>89.5</v>
      </c>
      <c r="I69" s="73">
        <f t="shared" si="5"/>
        <v>0</v>
      </c>
      <c r="J69" s="73">
        <f t="shared" si="6"/>
        <v>100</v>
      </c>
    </row>
    <row r="70" spans="2:10" ht="20.25">
      <c r="B70" s="20" t="s">
        <v>109</v>
      </c>
      <c r="C70" s="26" t="s">
        <v>50</v>
      </c>
      <c r="D70" s="31" t="s">
        <v>28</v>
      </c>
      <c r="E70" s="31" t="s">
        <v>7</v>
      </c>
      <c r="F70" s="31" t="s">
        <v>7</v>
      </c>
      <c r="G70" s="52">
        <f t="shared" si="7"/>
        <v>89.5</v>
      </c>
      <c r="H70" s="82">
        <f t="shared" si="7"/>
        <v>89.5</v>
      </c>
      <c r="I70" s="47">
        <f t="shared" si="5"/>
        <v>0</v>
      </c>
      <c r="J70" s="47">
        <f t="shared" si="6"/>
        <v>100</v>
      </c>
    </row>
    <row r="71" spans="2:10" ht="20.25">
      <c r="B71" s="21" t="s">
        <v>109</v>
      </c>
      <c r="C71" s="26" t="s">
        <v>65</v>
      </c>
      <c r="D71" s="31" t="s">
        <v>28</v>
      </c>
      <c r="E71" s="31" t="s">
        <v>24</v>
      </c>
      <c r="F71" s="31" t="s">
        <v>7</v>
      </c>
      <c r="G71" s="52">
        <f t="shared" si="7"/>
        <v>89.5</v>
      </c>
      <c r="H71" s="82">
        <f t="shared" si="7"/>
        <v>89.5</v>
      </c>
      <c r="I71" s="47">
        <f t="shared" si="5"/>
        <v>0</v>
      </c>
      <c r="J71" s="47">
        <f t="shared" si="6"/>
        <v>100</v>
      </c>
    </row>
    <row r="72" spans="2:10" ht="20.25">
      <c r="B72" s="20" t="s">
        <v>109</v>
      </c>
      <c r="C72" s="26" t="s">
        <v>66</v>
      </c>
      <c r="D72" s="31" t="s">
        <v>28</v>
      </c>
      <c r="E72" s="31" t="s">
        <v>25</v>
      </c>
      <c r="F72" s="31" t="s">
        <v>7</v>
      </c>
      <c r="G72" s="52">
        <f t="shared" si="7"/>
        <v>89.5</v>
      </c>
      <c r="H72" s="82">
        <f t="shared" si="7"/>
        <v>89.5</v>
      </c>
      <c r="I72" s="47">
        <f t="shared" si="5"/>
        <v>0</v>
      </c>
      <c r="J72" s="47">
        <f t="shared" si="6"/>
        <v>100</v>
      </c>
    </row>
    <row r="73" spans="2:10" ht="39" customHeight="1">
      <c r="B73" s="21" t="s">
        <v>109</v>
      </c>
      <c r="C73" s="26" t="s">
        <v>97</v>
      </c>
      <c r="D73" s="63" t="s">
        <v>28</v>
      </c>
      <c r="E73" s="63" t="s">
        <v>76</v>
      </c>
      <c r="F73" s="63"/>
      <c r="G73" s="60">
        <f>G74+G76</f>
        <v>89.5</v>
      </c>
      <c r="H73" s="82">
        <f>H74+H76</f>
        <v>89.5</v>
      </c>
      <c r="I73" s="59">
        <f t="shared" si="5"/>
        <v>0</v>
      </c>
      <c r="J73" s="59">
        <f t="shared" si="6"/>
        <v>100</v>
      </c>
    </row>
    <row r="74" spans="2:10" ht="39" customHeight="1">
      <c r="B74" s="20" t="s">
        <v>109</v>
      </c>
      <c r="C74" s="26" t="s">
        <v>64</v>
      </c>
      <c r="D74" s="63" t="s">
        <v>28</v>
      </c>
      <c r="E74" s="63" t="s">
        <v>76</v>
      </c>
      <c r="F74" s="63" t="s">
        <v>10</v>
      </c>
      <c r="G74" s="60">
        <v>88</v>
      </c>
      <c r="H74" s="82">
        <v>88</v>
      </c>
      <c r="I74" s="59">
        <f t="shared" si="5"/>
        <v>0</v>
      </c>
      <c r="J74" s="59">
        <f t="shared" si="6"/>
        <v>100</v>
      </c>
    </row>
    <row r="75" spans="2:10" ht="21.75" customHeight="1">
      <c r="B75" s="21" t="s">
        <v>109</v>
      </c>
      <c r="C75" s="26" t="s">
        <v>12</v>
      </c>
      <c r="D75" s="31" t="s">
        <v>28</v>
      </c>
      <c r="E75" s="31" t="s">
        <v>76</v>
      </c>
      <c r="F75" s="31" t="s">
        <v>11</v>
      </c>
      <c r="G75" s="52">
        <v>88</v>
      </c>
      <c r="H75" s="82">
        <v>88</v>
      </c>
      <c r="I75" s="47">
        <f t="shared" si="5"/>
        <v>0</v>
      </c>
      <c r="J75" s="47">
        <f t="shared" si="6"/>
        <v>100</v>
      </c>
    </row>
    <row r="76" spans="2:10" ht="22.5" customHeight="1">
      <c r="B76" s="20" t="s">
        <v>109</v>
      </c>
      <c r="C76" s="26" t="s">
        <v>14</v>
      </c>
      <c r="D76" s="31" t="s">
        <v>28</v>
      </c>
      <c r="E76" s="31" t="s">
        <v>76</v>
      </c>
      <c r="F76" s="31" t="s">
        <v>13</v>
      </c>
      <c r="G76" s="52">
        <f>G77</f>
        <v>1.5</v>
      </c>
      <c r="H76" s="82">
        <v>1.5</v>
      </c>
      <c r="I76" s="47">
        <f t="shared" si="5"/>
        <v>0</v>
      </c>
      <c r="J76" s="47">
        <f t="shared" si="6"/>
        <v>100</v>
      </c>
    </row>
    <row r="77" spans="2:10" ht="22.5" customHeight="1">
      <c r="B77" s="21" t="s">
        <v>109</v>
      </c>
      <c r="C77" s="26" t="s">
        <v>68</v>
      </c>
      <c r="D77" s="31" t="s">
        <v>28</v>
      </c>
      <c r="E77" s="31" t="s">
        <v>76</v>
      </c>
      <c r="F77" s="31" t="s">
        <v>15</v>
      </c>
      <c r="G77" s="52">
        <v>1.5</v>
      </c>
      <c r="H77" s="82">
        <v>1.5</v>
      </c>
      <c r="I77" s="47">
        <f t="shared" si="5"/>
        <v>0</v>
      </c>
      <c r="J77" s="47">
        <f t="shared" si="6"/>
        <v>100</v>
      </c>
    </row>
    <row r="78" spans="2:10" ht="21.75" customHeight="1">
      <c r="B78" s="65" t="s">
        <v>109</v>
      </c>
      <c r="C78" s="61" t="s">
        <v>161</v>
      </c>
      <c r="D78" s="62" t="s">
        <v>113</v>
      </c>
      <c r="E78" s="31"/>
      <c r="F78" s="31"/>
      <c r="G78" s="72">
        <f>G79+G83</f>
        <v>13</v>
      </c>
      <c r="H78" s="85">
        <f t="shared" ref="G78:H81" si="8">H79</f>
        <v>0</v>
      </c>
      <c r="I78" s="73">
        <f t="shared" si="5"/>
        <v>-13</v>
      </c>
      <c r="J78" s="73">
        <f t="shared" si="6"/>
        <v>0</v>
      </c>
    </row>
    <row r="79" spans="2:10" ht="42.75" customHeight="1">
      <c r="B79" s="21" t="s">
        <v>109</v>
      </c>
      <c r="C79" s="26" t="s">
        <v>138</v>
      </c>
      <c r="D79" s="31" t="s">
        <v>114</v>
      </c>
      <c r="E79" s="31"/>
      <c r="F79" s="31"/>
      <c r="G79" s="52">
        <f t="shared" si="8"/>
        <v>3</v>
      </c>
      <c r="H79" s="51">
        <f t="shared" si="8"/>
        <v>0</v>
      </c>
      <c r="I79" s="47">
        <f t="shared" si="5"/>
        <v>-3</v>
      </c>
      <c r="J79" s="47">
        <f t="shared" si="6"/>
        <v>0</v>
      </c>
    </row>
    <row r="80" spans="2:10" ht="23.25" customHeight="1">
      <c r="B80" s="21" t="s">
        <v>109</v>
      </c>
      <c r="C80" s="26" t="s">
        <v>157</v>
      </c>
      <c r="D80" s="31" t="s">
        <v>114</v>
      </c>
      <c r="E80" s="31" t="s">
        <v>25</v>
      </c>
      <c r="F80" s="31"/>
      <c r="G80" s="52">
        <f t="shared" si="8"/>
        <v>3</v>
      </c>
      <c r="H80" s="51">
        <f t="shared" si="8"/>
        <v>0</v>
      </c>
      <c r="I80" s="47">
        <f t="shared" si="5"/>
        <v>-3</v>
      </c>
      <c r="J80" s="47">
        <f t="shared" si="6"/>
        <v>0</v>
      </c>
    </row>
    <row r="81" spans="2:10" ht="23.25" customHeight="1">
      <c r="B81" s="21" t="s">
        <v>109</v>
      </c>
      <c r="C81" s="26" t="s">
        <v>14</v>
      </c>
      <c r="D81" s="31" t="s">
        <v>114</v>
      </c>
      <c r="E81" s="31" t="s">
        <v>153</v>
      </c>
      <c r="F81" s="31" t="s">
        <v>13</v>
      </c>
      <c r="G81" s="52">
        <f t="shared" si="8"/>
        <v>3</v>
      </c>
      <c r="H81" s="51">
        <f t="shared" si="8"/>
        <v>0</v>
      </c>
      <c r="I81" s="47">
        <f t="shared" si="5"/>
        <v>-3</v>
      </c>
      <c r="J81" s="47">
        <f t="shared" si="6"/>
        <v>0</v>
      </c>
    </row>
    <row r="82" spans="2:10" ht="23.25" customHeight="1">
      <c r="B82" s="21" t="s">
        <v>109</v>
      </c>
      <c r="C82" s="26" t="s">
        <v>68</v>
      </c>
      <c r="D82" s="31" t="s">
        <v>114</v>
      </c>
      <c r="E82" s="31" t="s">
        <v>153</v>
      </c>
      <c r="F82" s="31" t="s">
        <v>15</v>
      </c>
      <c r="G82" s="52">
        <v>3</v>
      </c>
      <c r="H82" s="51">
        <v>0</v>
      </c>
      <c r="I82" s="47">
        <f t="shared" si="5"/>
        <v>-3</v>
      </c>
      <c r="J82" s="47">
        <f t="shared" si="6"/>
        <v>0</v>
      </c>
    </row>
    <row r="83" spans="2:10" ht="27.75" customHeight="1">
      <c r="B83" s="21" t="s">
        <v>109</v>
      </c>
      <c r="C83" s="26" t="s">
        <v>155</v>
      </c>
      <c r="D83" s="31" t="s">
        <v>154</v>
      </c>
      <c r="E83" s="31"/>
      <c r="F83" s="31"/>
      <c r="G83" s="52">
        <f t="shared" ref="G83:H85" si="9">G84</f>
        <v>10</v>
      </c>
      <c r="H83" s="51">
        <f t="shared" si="9"/>
        <v>0</v>
      </c>
      <c r="I83" s="47">
        <f t="shared" si="5"/>
        <v>-10</v>
      </c>
      <c r="J83" s="47">
        <f t="shared" si="6"/>
        <v>0</v>
      </c>
    </row>
    <row r="84" spans="2:10" ht="45" customHeight="1">
      <c r="B84" s="21" t="s">
        <v>109</v>
      </c>
      <c r="C84" s="26" t="s">
        <v>156</v>
      </c>
      <c r="D84" s="31" t="s">
        <v>154</v>
      </c>
      <c r="E84" s="31" t="s">
        <v>158</v>
      </c>
      <c r="F84" s="31"/>
      <c r="G84" s="52">
        <f t="shared" si="9"/>
        <v>10</v>
      </c>
      <c r="H84" s="51">
        <f t="shared" si="9"/>
        <v>0</v>
      </c>
      <c r="I84" s="47">
        <f t="shared" si="5"/>
        <v>-10</v>
      </c>
      <c r="J84" s="47">
        <f t="shared" si="6"/>
        <v>0</v>
      </c>
    </row>
    <row r="85" spans="2:10" ht="26.25" customHeight="1">
      <c r="B85" s="21" t="s">
        <v>109</v>
      </c>
      <c r="C85" s="26" t="s">
        <v>14</v>
      </c>
      <c r="D85" s="31" t="s">
        <v>154</v>
      </c>
      <c r="E85" s="31" t="s">
        <v>158</v>
      </c>
      <c r="F85" s="31" t="s">
        <v>13</v>
      </c>
      <c r="G85" s="52">
        <f t="shared" si="9"/>
        <v>10</v>
      </c>
      <c r="H85" s="51">
        <f t="shared" si="9"/>
        <v>0</v>
      </c>
      <c r="I85" s="47">
        <f t="shared" si="5"/>
        <v>-10</v>
      </c>
      <c r="J85" s="47">
        <f t="shared" si="6"/>
        <v>0</v>
      </c>
    </row>
    <row r="86" spans="2:10" ht="23.25" customHeight="1">
      <c r="B86" s="21" t="s">
        <v>109</v>
      </c>
      <c r="C86" s="26" t="s">
        <v>68</v>
      </c>
      <c r="D86" s="31" t="s">
        <v>154</v>
      </c>
      <c r="E86" s="31" t="s">
        <v>158</v>
      </c>
      <c r="F86" s="31" t="s">
        <v>15</v>
      </c>
      <c r="G86" s="52">
        <v>10</v>
      </c>
      <c r="H86" s="51">
        <v>0</v>
      </c>
      <c r="I86" s="47">
        <f t="shared" si="5"/>
        <v>-10</v>
      </c>
      <c r="J86" s="47">
        <f t="shared" si="6"/>
        <v>0</v>
      </c>
    </row>
    <row r="87" spans="2:10" ht="20.25">
      <c r="B87" s="64" t="s">
        <v>109</v>
      </c>
      <c r="C87" s="61" t="s">
        <v>160</v>
      </c>
      <c r="D87" s="62" t="s">
        <v>29</v>
      </c>
      <c r="E87" s="62"/>
      <c r="F87" s="62"/>
      <c r="G87" s="72">
        <f t="shared" ref="G87:H89" si="10">G88</f>
        <v>361.6</v>
      </c>
      <c r="H87" s="79">
        <f t="shared" si="10"/>
        <v>346</v>
      </c>
      <c r="I87" s="73">
        <f t="shared" ref="I87:I123" si="11">H87-G87</f>
        <v>-15.600000000000023</v>
      </c>
      <c r="J87" s="73">
        <f t="shared" ref="J87:J123" si="12">H87*100/G87</f>
        <v>95.685840707964601</v>
      </c>
    </row>
    <row r="88" spans="2:10" ht="20.25">
      <c r="B88" s="21" t="s">
        <v>109</v>
      </c>
      <c r="C88" s="26" t="s">
        <v>51</v>
      </c>
      <c r="D88" s="31" t="s">
        <v>30</v>
      </c>
      <c r="E88" s="31"/>
      <c r="F88" s="31"/>
      <c r="G88" s="52">
        <f t="shared" si="10"/>
        <v>361.6</v>
      </c>
      <c r="H88" s="82">
        <f t="shared" si="10"/>
        <v>346</v>
      </c>
      <c r="I88" s="47">
        <f t="shared" si="11"/>
        <v>-15.600000000000023</v>
      </c>
      <c r="J88" s="47">
        <f t="shared" si="12"/>
        <v>95.685840707964601</v>
      </c>
    </row>
    <row r="89" spans="2:10" ht="38.25" customHeight="1">
      <c r="B89" s="20" t="s">
        <v>109</v>
      </c>
      <c r="C89" s="26" t="s">
        <v>115</v>
      </c>
      <c r="D89" s="31" t="s">
        <v>30</v>
      </c>
      <c r="E89" s="31" t="s">
        <v>102</v>
      </c>
      <c r="F89" s="31"/>
      <c r="G89" s="60">
        <f t="shared" si="10"/>
        <v>361.6</v>
      </c>
      <c r="H89" s="82">
        <f t="shared" si="10"/>
        <v>346</v>
      </c>
      <c r="I89" s="59">
        <f t="shared" si="11"/>
        <v>-15.600000000000023</v>
      </c>
      <c r="J89" s="59">
        <f t="shared" si="12"/>
        <v>95.685840707964601</v>
      </c>
    </row>
    <row r="90" spans="2:10" ht="20.25">
      <c r="B90" s="21" t="s">
        <v>109</v>
      </c>
      <c r="C90" s="26" t="s">
        <v>104</v>
      </c>
      <c r="D90" s="31" t="s">
        <v>30</v>
      </c>
      <c r="E90" s="31" t="s">
        <v>103</v>
      </c>
      <c r="F90" s="31"/>
      <c r="G90" s="52">
        <f>G93+G94</f>
        <v>361.6</v>
      </c>
      <c r="H90" s="86">
        <f>H93+H94</f>
        <v>346</v>
      </c>
      <c r="I90" s="47">
        <f t="shared" si="11"/>
        <v>-15.600000000000023</v>
      </c>
      <c r="J90" s="47">
        <f t="shared" si="12"/>
        <v>95.685840707964601</v>
      </c>
    </row>
    <row r="91" spans="2:10" ht="27" customHeight="1">
      <c r="B91" s="20" t="s">
        <v>109</v>
      </c>
      <c r="C91" s="34" t="s">
        <v>136</v>
      </c>
      <c r="D91" s="31" t="s">
        <v>30</v>
      </c>
      <c r="E91" s="31" t="s">
        <v>77</v>
      </c>
      <c r="F91" s="31"/>
      <c r="G91" s="52">
        <f>G92</f>
        <v>219.2</v>
      </c>
      <c r="H91" s="82">
        <f>H92</f>
        <v>203.6</v>
      </c>
      <c r="I91" s="47">
        <f t="shared" si="11"/>
        <v>-15.599999999999994</v>
      </c>
      <c r="J91" s="47">
        <f t="shared" si="12"/>
        <v>92.883211678832126</v>
      </c>
    </row>
    <row r="92" spans="2:10" ht="23.25" customHeight="1">
      <c r="B92" s="21" t="s">
        <v>109</v>
      </c>
      <c r="C92" s="26" t="s">
        <v>14</v>
      </c>
      <c r="D92" s="31" t="s">
        <v>30</v>
      </c>
      <c r="E92" s="31" t="s">
        <v>77</v>
      </c>
      <c r="F92" s="31" t="s">
        <v>13</v>
      </c>
      <c r="G92" s="52">
        <f>G93</f>
        <v>219.2</v>
      </c>
      <c r="H92" s="82">
        <f>H93</f>
        <v>203.6</v>
      </c>
      <c r="I92" s="47">
        <f t="shared" si="11"/>
        <v>-15.599999999999994</v>
      </c>
      <c r="J92" s="47">
        <f t="shared" si="12"/>
        <v>92.883211678832126</v>
      </c>
    </row>
    <row r="93" spans="2:10" ht="22.5" customHeight="1">
      <c r="B93" s="20" t="s">
        <v>109</v>
      </c>
      <c r="C93" s="26" t="s">
        <v>68</v>
      </c>
      <c r="D93" s="31" t="s">
        <v>30</v>
      </c>
      <c r="E93" s="31" t="s">
        <v>77</v>
      </c>
      <c r="F93" s="31" t="s">
        <v>15</v>
      </c>
      <c r="G93" s="52">
        <v>219.2</v>
      </c>
      <c r="H93" s="82">
        <v>203.6</v>
      </c>
      <c r="I93" s="47">
        <f t="shared" si="11"/>
        <v>-15.599999999999994</v>
      </c>
      <c r="J93" s="47">
        <f t="shared" si="12"/>
        <v>92.883211678832126</v>
      </c>
    </row>
    <row r="94" spans="2:10" ht="62.25" customHeight="1">
      <c r="B94" s="21" t="s">
        <v>109</v>
      </c>
      <c r="C94" s="34" t="s">
        <v>116</v>
      </c>
      <c r="D94" s="63" t="s">
        <v>30</v>
      </c>
      <c r="E94" s="63" t="s">
        <v>134</v>
      </c>
      <c r="F94" s="63"/>
      <c r="G94" s="60">
        <f>G95+G98</f>
        <v>142.4</v>
      </c>
      <c r="H94" s="82">
        <f>H95+H98</f>
        <v>142.4</v>
      </c>
      <c r="I94" s="59">
        <f t="shared" si="11"/>
        <v>0</v>
      </c>
      <c r="J94" s="59">
        <f t="shared" si="12"/>
        <v>100</v>
      </c>
    </row>
    <row r="95" spans="2:10" ht="63" customHeight="1">
      <c r="B95" s="21" t="s">
        <v>109</v>
      </c>
      <c r="C95" s="34" t="s">
        <v>133</v>
      </c>
      <c r="D95" s="63" t="s">
        <v>30</v>
      </c>
      <c r="E95" s="63" t="s">
        <v>134</v>
      </c>
      <c r="F95" s="63"/>
      <c r="G95" s="60">
        <f>G96</f>
        <v>142.30000000000001</v>
      </c>
      <c r="H95" s="82">
        <f>H96</f>
        <v>142.30000000000001</v>
      </c>
      <c r="I95" s="59">
        <f t="shared" si="11"/>
        <v>0</v>
      </c>
      <c r="J95" s="59">
        <f t="shared" si="12"/>
        <v>100</v>
      </c>
    </row>
    <row r="96" spans="2:10" ht="23.25" customHeight="1">
      <c r="B96" s="21" t="s">
        <v>109</v>
      </c>
      <c r="C96" s="26" t="s">
        <v>14</v>
      </c>
      <c r="D96" s="31" t="s">
        <v>30</v>
      </c>
      <c r="E96" s="31" t="s">
        <v>134</v>
      </c>
      <c r="F96" s="31" t="s">
        <v>13</v>
      </c>
      <c r="G96" s="52">
        <f>G97</f>
        <v>142.30000000000001</v>
      </c>
      <c r="H96" s="82">
        <f>H97</f>
        <v>142.30000000000001</v>
      </c>
      <c r="I96" s="47">
        <f t="shared" si="11"/>
        <v>0</v>
      </c>
      <c r="J96" s="47">
        <f t="shared" si="12"/>
        <v>100</v>
      </c>
    </row>
    <row r="97" spans="2:10" ht="22.5" customHeight="1">
      <c r="B97" s="20" t="s">
        <v>109</v>
      </c>
      <c r="C97" s="26" t="s">
        <v>68</v>
      </c>
      <c r="D97" s="31" t="s">
        <v>30</v>
      </c>
      <c r="E97" s="31" t="s">
        <v>134</v>
      </c>
      <c r="F97" s="31" t="s">
        <v>15</v>
      </c>
      <c r="G97" s="52">
        <v>142.30000000000001</v>
      </c>
      <c r="H97" s="82">
        <v>142.30000000000001</v>
      </c>
      <c r="I97" s="47">
        <f t="shared" si="11"/>
        <v>0</v>
      </c>
      <c r="J97" s="47">
        <f t="shared" si="12"/>
        <v>100</v>
      </c>
    </row>
    <row r="98" spans="2:10" ht="27" customHeight="1">
      <c r="B98" s="21" t="s">
        <v>109</v>
      </c>
      <c r="C98" s="34" t="s">
        <v>135</v>
      </c>
      <c r="D98" s="31" t="s">
        <v>30</v>
      </c>
      <c r="E98" s="31" t="s">
        <v>159</v>
      </c>
      <c r="F98" s="31"/>
      <c r="G98" s="52">
        <f>G99</f>
        <v>0.1</v>
      </c>
      <c r="H98" s="82">
        <f>H99</f>
        <v>0.1</v>
      </c>
      <c r="I98" s="47">
        <f t="shared" si="11"/>
        <v>0</v>
      </c>
      <c r="J98" s="47">
        <f t="shared" si="12"/>
        <v>100</v>
      </c>
    </row>
    <row r="99" spans="2:10" ht="25.5" customHeight="1">
      <c r="B99" s="21" t="s">
        <v>109</v>
      </c>
      <c r="C99" s="26" t="s">
        <v>14</v>
      </c>
      <c r="D99" s="31" t="s">
        <v>30</v>
      </c>
      <c r="E99" s="31" t="s">
        <v>159</v>
      </c>
      <c r="F99" s="31" t="s">
        <v>13</v>
      </c>
      <c r="G99" s="52">
        <f>G100</f>
        <v>0.1</v>
      </c>
      <c r="H99" s="82">
        <f>H100</f>
        <v>0.1</v>
      </c>
      <c r="I99" s="47">
        <f t="shared" si="11"/>
        <v>0</v>
      </c>
      <c r="J99" s="47">
        <f t="shared" si="12"/>
        <v>100</v>
      </c>
    </row>
    <row r="100" spans="2:10" ht="25.5" customHeight="1">
      <c r="B100" s="20" t="s">
        <v>109</v>
      </c>
      <c r="C100" s="26" t="s">
        <v>68</v>
      </c>
      <c r="D100" s="31" t="s">
        <v>30</v>
      </c>
      <c r="E100" s="31" t="s">
        <v>159</v>
      </c>
      <c r="F100" s="31" t="s">
        <v>15</v>
      </c>
      <c r="G100" s="52">
        <v>0.1</v>
      </c>
      <c r="H100" s="82">
        <v>0.1</v>
      </c>
      <c r="I100" s="47">
        <f t="shared" si="11"/>
        <v>0</v>
      </c>
      <c r="J100" s="47">
        <f t="shared" si="12"/>
        <v>100</v>
      </c>
    </row>
    <row r="101" spans="2:10" ht="20.25">
      <c r="B101" s="65" t="s">
        <v>109</v>
      </c>
      <c r="C101" s="61" t="s">
        <v>163</v>
      </c>
      <c r="D101" s="62" t="s">
        <v>31</v>
      </c>
      <c r="E101" s="33"/>
      <c r="F101" s="33"/>
      <c r="G101" s="72">
        <f>G107+G127+G102</f>
        <v>498.2</v>
      </c>
      <c r="H101" s="79">
        <f>H102+H107+H127</f>
        <v>469.8</v>
      </c>
      <c r="I101" s="73">
        <f t="shared" si="11"/>
        <v>-28.399999999999977</v>
      </c>
      <c r="J101" s="73">
        <f t="shared" si="12"/>
        <v>94.299478121236447</v>
      </c>
    </row>
    <row r="102" spans="2:10" ht="20.25">
      <c r="B102" s="21"/>
      <c r="C102" s="32" t="s">
        <v>164</v>
      </c>
      <c r="D102" s="33" t="s">
        <v>165</v>
      </c>
      <c r="E102" s="33"/>
      <c r="F102" s="33"/>
      <c r="G102" s="53">
        <f>G103</f>
        <v>3.3</v>
      </c>
      <c r="H102" s="87">
        <f>H103</f>
        <v>3.3</v>
      </c>
      <c r="I102" s="47">
        <f t="shared" si="11"/>
        <v>0</v>
      </c>
      <c r="J102" s="47">
        <f t="shared" si="12"/>
        <v>100</v>
      </c>
    </row>
    <row r="103" spans="2:10" ht="40.5">
      <c r="B103" s="21"/>
      <c r="C103" s="26" t="s">
        <v>122</v>
      </c>
      <c r="D103" s="31" t="s">
        <v>165</v>
      </c>
      <c r="E103" s="31" t="s">
        <v>103</v>
      </c>
      <c r="F103" s="31"/>
      <c r="G103" s="60">
        <v>3.3</v>
      </c>
      <c r="H103" s="82">
        <v>3.3</v>
      </c>
      <c r="I103" s="59">
        <f t="shared" si="11"/>
        <v>0</v>
      </c>
      <c r="J103" s="59">
        <f t="shared" si="12"/>
        <v>100</v>
      </c>
    </row>
    <row r="104" spans="2:10" ht="40.5">
      <c r="B104" s="21"/>
      <c r="C104" s="26" t="s">
        <v>166</v>
      </c>
      <c r="D104" s="31" t="s">
        <v>165</v>
      </c>
      <c r="E104" s="31" t="s">
        <v>167</v>
      </c>
      <c r="F104" s="31"/>
      <c r="G104" s="60">
        <v>3.3</v>
      </c>
      <c r="H104" s="82">
        <v>3.3</v>
      </c>
      <c r="I104" s="59">
        <f t="shared" si="11"/>
        <v>0</v>
      </c>
      <c r="J104" s="59">
        <f t="shared" si="12"/>
        <v>100</v>
      </c>
    </row>
    <row r="105" spans="2:10" ht="20.25">
      <c r="B105" s="21"/>
      <c r="C105" s="26" t="s">
        <v>14</v>
      </c>
      <c r="D105" s="31" t="s">
        <v>165</v>
      </c>
      <c r="E105" s="31" t="s">
        <v>167</v>
      </c>
      <c r="F105" s="31" t="s">
        <v>13</v>
      </c>
      <c r="G105" s="52">
        <v>3.3</v>
      </c>
      <c r="H105" s="82">
        <v>3.3</v>
      </c>
      <c r="I105" s="47">
        <f t="shared" si="11"/>
        <v>0</v>
      </c>
      <c r="J105" s="47">
        <f t="shared" si="12"/>
        <v>100</v>
      </c>
    </row>
    <row r="106" spans="2:10" ht="40.5">
      <c r="B106" s="21"/>
      <c r="C106" s="26" t="s">
        <v>68</v>
      </c>
      <c r="D106" s="31" t="s">
        <v>165</v>
      </c>
      <c r="E106" s="31" t="s">
        <v>167</v>
      </c>
      <c r="F106" s="31" t="s">
        <v>15</v>
      </c>
      <c r="G106" s="52">
        <v>3.3</v>
      </c>
      <c r="H106" s="82">
        <v>3.3</v>
      </c>
      <c r="I106" s="47">
        <f t="shared" si="11"/>
        <v>0</v>
      </c>
      <c r="J106" s="47">
        <f t="shared" si="12"/>
        <v>100</v>
      </c>
    </row>
    <row r="107" spans="2:10" ht="20.25">
      <c r="B107" s="20" t="s">
        <v>109</v>
      </c>
      <c r="C107" s="26" t="s">
        <v>52</v>
      </c>
      <c r="D107" s="31" t="s">
        <v>32</v>
      </c>
      <c r="E107" s="31"/>
      <c r="F107" s="31"/>
      <c r="G107" s="52">
        <f>G108</f>
        <v>430.7</v>
      </c>
      <c r="H107" s="82">
        <f>H108</f>
        <v>404.4</v>
      </c>
      <c r="I107" s="47">
        <f t="shared" si="11"/>
        <v>-26.300000000000011</v>
      </c>
      <c r="J107" s="47">
        <f t="shared" si="12"/>
        <v>93.893661481309493</v>
      </c>
    </row>
    <row r="108" spans="2:10" ht="22.5" customHeight="1">
      <c r="B108" s="21" t="s">
        <v>109</v>
      </c>
      <c r="C108" s="26" t="s">
        <v>122</v>
      </c>
      <c r="D108" s="31" t="s">
        <v>32</v>
      </c>
      <c r="E108" s="31" t="s">
        <v>102</v>
      </c>
      <c r="F108" s="31"/>
      <c r="G108" s="52">
        <f>G109</f>
        <v>430.7</v>
      </c>
      <c r="H108" s="82">
        <f>H109</f>
        <v>404.4</v>
      </c>
      <c r="I108" s="47">
        <f t="shared" si="11"/>
        <v>-26.300000000000011</v>
      </c>
      <c r="J108" s="47">
        <f t="shared" si="12"/>
        <v>93.893661481309493</v>
      </c>
    </row>
    <row r="109" spans="2:10" ht="20.25">
      <c r="B109" s="20" t="s">
        <v>109</v>
      </c>
      <c r="C109" s="26" t="s">
        <v>104</v>
      </c>
      <c r="D109" s="31" t="s">
        <v>32</v>
      </c>
      <c r="E109" s="31" t="s">
        <v>103</v>
      </c>
      <c r="F109" s="31"/>
      <c r="G109" s="52">
        <f>G110+G120</f>
        <v>430.7</v>
      </c>
      <c r="H109" s="82">
        <f>H110+H120</f>
        <v>404.4</v>
      </c>
      <c r="I109" s="47">
        <f t="shared" si="11"/>
        <v>-26.300000000000011</v>
      </c>
      <c r="J109" s="47">
        <f t="shared" si="12"/>
        <v>93.893661481309493</v>
      </c>
    </row>
    <row r="110" spans="2:10" ht="21.75" customHeight="1">
      <c r="B110" s="21" t="s">
        <v>109</v>
      </c>
      <c r="C110" s="26" t="s">
        <v>95</v>
      </c>
      <c r="D110" s="31" t="s">
        <v>32</v>
      </c>
      <c r="E110" s="31" t="s">
        <v>96</v>
      </c>
      <c r="F110" s="31"/>
      <c r="G110" s="52">
        <f>G114+G117+G111</f>
        <v>61</v>
      </c>
      <c r="H110" s="51">
        <f>H114+H117+H111</f>
        <v>61</v>
      </c>
      <c r="I110" s="47">
        <f t="shared" si="11"/>
        <v>0</v>
      </c>
      <c r="J110" s="47">
        <f t="shared" si="12"/>
        <v>100</v>
      </c>
    </row>
    <row r="111" spans="2:10" ht="63.75" customHeight="1">
      <c r="B111" s="21"/>
      <c r="C111" s="26" t="s">
        <v>168</v>
      </c>
      <c r="D111" s="31" t="s">
        <v>32</v>
      </c>
      <c r="E111" s="31" t="s">
        <v>167</v>
      </c>
      <c r="F111" s="31"/>
      <c r="G111" s="60">
        <v>19</v>
      </c>
      <c r="H111" s="82">
        <v>19</v>
      </c>
      <c r="I111" s="59">
        <f t="shared" si="11"/>
        <v>0</v>
      </c>
      <c r="J111" s="59">
        <f t="shared" si="12"/>
        <v>100</v>
      </c>
    </row>
    <row r="112" spans="2:10" ht="21.75" customHeight="1">
      <c r="B112" s="21"/>
      <c r="C112" s="26" t="s">
        <v>64</v>
      </c>
      <c r="D112" s="31" t="s">
        <v>32</v>
      </c>
      <c r="E112" s="31" t="s">
        <v>167</v>
      </c>
      <c r="F112" s="31" t="s">
        <v>10</v>
      </c>
      <c r="G112" s="52">
        <v>19</v>
      </c>
      <c r="H112" s="82">
        <v>19</v>
      </c>
      <c r="I112" s="47">
        <f t="shared" si="11"/>
        <v>0</v>
      </c>
      <c r="J112" s="47">
        <f t="shared" si="12"/>
        <v>100</v>
      </c>
    </row>
    <row r="113" spans="2:10" ht="29.25" customHeight="1">
      <c r="B113" s="21"/>
      <c r="C113" s="26" t="s">
        <v>12</v>
      </c>
      <c r="D113" s="31" t="s">
        <v>32</v>
      </c>
      <c r="E113" s="31" t="s">
        <v>167</v>
      </c>
      <c r="F113" s="31" t="s">
        <v>11</v>
      </c>
      <c r="G113" s="52">
        <v>19</v>
      </c>
      <c r="H113" s="82">
        <v>19</v>
      </c>
      <c r="I113" s="47">
        <f t="shared" si="11"/>
        <v>0</v>
      </c>
      <c r="J113" s="47">
        <f t="shared" si="12"/>
        <v>100</v>
      </c>
    </row>
    <row r="114" spans="2:10" ht="63" customHeight="1">
      <c r="B114" s="20" t="s">
        <v>109</v>
      </c>
      <c r="C114" s="26" t="s">
        <v>117</v>
      </c>
      <c r="D114" s="31" t="s">
        <v>32</v>
      </c>
      <c r="E114" s="31" t="s">
        <v>78</v>
      </c>
      <c r="F114" s="31"/>
      <c r="G114" s="60">
        <f>G115</f>
        <v>7.9</v>
      </c>
      <c r="H114" s="82">
        <f>H115</f>
        <v>7.9</v>
      </c>
      <c r="I114" s="59">
        <f t="shared" si="11"/>
        <v>0</v>
      </c>
      <c r="J114" s="59">
        <f t="shared" si="12"/>
        <v>100</v>
      </c>
    </row>
    <row r="115" spans="2:10" ht="63" customHeight="1">
      <c r="B115" s="21" t="s">
        <v>109</v>
      </c>
      <c r="C115" s="26" t="s">
        <v>64</v>
      </c>
      <c r="D115" s="31" t="s">
        <v>32</v>
      </c>
      <c r="E115" s="31" t="s">
        <v>78</v>
      </c>
      <c r="F115" s="31" t="s">
        <v>10</v>
      </c>
      <c r="G115" s="60">
        <f>G116</f>
        <v>7.9</v>
      </c>
      <c r="H115" s="82">
        <f>H116</f>
        <v>7.9</v>
      </c>
      <c r="I115" s="59">
        <f t="shared" si="11"/>
        <v>0</v>
      </c>
      <c r="J115" s="59">
        <f t="shared" si="12"/>
        <v>100</v>
      </c>
    </row>
    <row r="116" spans="2:10" ht="30.75" customHeight="1">
      <c r="B116" s="20" t="s">
        <v>109</v>
      </c>
      <c r="C116" s="26" t="s">
        <v>12</v>
      </c>
      <c r="D116" s="31" t="s">
        <v>32</v>
      </c>
      <c r="E116" s="31" t="s">
        <v>78</v>
      </c>
      <c r="F116" s="31" t="s">
        <v>11</v>
      </c>
      <c r="G116" s="60">
        <v>7.9</v>
      </c>
      <c r="H116" s="82">
        <v>7.9</v>
      </c>
      <c r="I116" s="59">
        <f t="shared" si="11"/>
        <v>0</v>
      </c>
      <c r="J116" s="59">
        <f t="shared" si="12"/>
        <v>100</v>
      </c>
    </row>
    <row r="117" spans="2:10" ht="81.75" customHeight="1">
      <c r="B117" s="21" t="s">
        <v>109</v>
      </c>
      <c r="C117" s="35" t="s">
        <v>118</v>
      </c>
      <c r="D117" s="31" t="s">
        <v>32</v>
      </c>
      <c r="E117" s="31" t="s">
        <v>79</v>
      </c>
      <c r="F117" s="31"/>
      <c r="G117" s="60">
        <f>G118</f>
        <v>34.1</v>
      </c>
      <c r="H117" s="82">
        <f>H118</f>
        <v>34.1</v>
      </c>
      <c r="I117" s="59">
        <f t="shared" si="11"/>
        <v>0</v>
      </c>
      <c r="J117" s="59">
        <f t="shared" si="12"/>
        <v>100</v>
      </c>
    </row>
    <row r="118" spans="2:10" ht="19.5" customHeight="1">
      <c r="B118" s="20" t="s">
        <v>109</v>
      </c>
      <c r="C118" s="26" t="s">
        <v>14</v>
      </c>
      <c r="D118" s="31" t="s">
        <v>32</v>
      </c>
      <c r="E118" s="31" t="s">
        <v>79</v>
      </c>
      <c r="F118" s="31" t="s">
        <v>13</v>
      </c>
      <c r="G118" s="52">
        <f>G119</f>
        <v>34.1</v>
      </c>
      <c r="H118" s="82">
        <f>H119</f>
        <v>34.1</v>
      </c>
      <c r="I118" s="47">
        <f t="shared" si="11"/>
        <v>0</v>
      </c>
      <c r="J118" s="47">
        <f t="shared" si="12"/>
        <v>100</v>
      </c>
    </row>
    <row r="119" spans="2:10" ht="18" customHeight="1">
      <c r="B119" s="21" t="s">
        <v>109</v>
      </c>
      <c r="C119" s="26" t="s">
        <v>68</v>
      </c>
      <c r="D119" s="31" t="s">
        <v>32</v>
      </c>
      <c r="E119" s="31" t="s">
        <v>79</v>
      </c>
      <c r="F119" s="31" t="s">
        <v>15</v>
      </c>
      <c r="G119" s="52">
        <v>34.1</v>
      </c>
      <c r="H119" s="82">
        <v>34.1</v>
      </c>
      <c r="I119" s="47">
        <f t="shared" si="11"/>
        <v>0</v>
      </c>
      <c r="J119" s="47">
        <f t="shared" si="12"/>
        <v>100</v>
      </c>
    </row>
    <row r="120" spans="2:10" ht="55.5" customHeight="1">
      <c r="B120" s="20" t="s">
        <v>109</v>
      </c>
      <c r="C120" s="26" t="s">
        <v>120</v>
      </c>
      <c r="D120" s="31" t="s">
        <v>32</v>
      </c>
      <c r="E120" s="31" t="s">
        <v>94</v>
      </c>
      <c r="F120" s="31"/>
      <c r="G120" s="60">
        <f>G121+G124</f>
        <v>369.7</v>
      </c>
      <c r="H120" s="67">
        <f>H121+H124</f>
        <v>343.4</v>
      </c>
      <c r="I120" s="59">
        <f t="shared" si="11"/>
        <v>-26.300000000000011</v>
      </c>
      <c r="J120" s="59">
        <f t="shared" si="12"/>
        <v>92.886123884230457</v>
      </c>
    </row>
    <row r="121" spans="2:10" ht="55.5" customHeight="1">
      <c r="B121" s="21" t="s">
        <v>109</v>
      </c>
      <c r="C121" s="26" t="s">
        <v>119</v>
      </c>
      <c r="D121" s="31" t="s">
        <v>32</v>
      </c>
      <c r="E121" s="31" t="s">
        <v>80</v>
      </c>
      <c r="F121" s="31" t="s">
        <v>7</v>
      </c>
      <c r="G121" s="60">
        <f>G122</f>
        <v>356.5</v>
      </c>
      <c r="H121" s="82">
        <f>H122</f>
        <v>330.2</v>
      </c>
      <c r="I121" s="59">
        <f t="shared" si="11"/>
        <v>-26.300000000000011</v>
      </c>
      <c r="J121" s="59">
        <f t="shared" si="12"/>
        <v>92.622720897615707</v>
      </c>
    </row>
    <row r="122" spans="2:10" ht="21" customHeight="1">
      <c r="B122" s="20" t="s">
        <v>109</v>
      </c>
      <c r="C122" s="26" t="s">
        <v>14</v>
      </c>
      <c r="D122" s="31" t="s">
        <v>32</v>
      </c>
      <c r="E122" s="31" t="s">
        <v>80</v>
      </c>
      <c r="F122" s="31" t="s">
        <v>13</v>
      </c>
      <c r="G122" s="52">
        <f>G123</f>
        <v>356.5</v>
      </c>
      <c r="H122" s="82">
        <f>H123</f>
        <v>330.2</v>
      </c>
      <c r="I122" s="47">
        <f t="shared" si="11"/>
        <v>-26.300000000000011</v>
      </c>
      <c r="J122" s="47">
        <f t="shared" si="12"/>
        <v>92.622720897615707</v>
      </c>
    </row>
    <row r="123" spans="2:10" ht="21" customHeight="1">
      <c r="B123" s="21" t="s">
        <v>109</v>
      </c>
      <c r="C123" s="26" t="s">
        <v>68</v>
      </c>
      <c r="D123" s="31" t="s">
        <v>32</v>
      </c>
      <c r="E123" s="31" t="s">
        <v>80</v>
      </c>
      <c r="F123" s="31" t="s">
        <v>15</v>
      </c>
      <c r="G123" s="52">
        <v>356.5</v>
      </c>
      <c r="H123" s="82">
        <v>330.2</v>
      </c>
      <c r="I123" s="47">
        <f t="shared" si="11"/>
        <v>-26.300000000000011</v>
      </c>
      <c r="J123" s="47">
        <f t="shared" si="12"/>
        <v>92.622720897615707</v>
      </c>
    </row>
    <row r="124" spans="2:10" ht="46.5" customHeight="1">
      <c r="B124" s="20" t="s">
        <v>109</v>
      </c>
      <c r="C124" s="26" t="s">
        <v>121</v>
      </c>
      <c r="D124" s="31" t="s">
        <v>32</v>
      </c>
      <c r="E124" s="31" t="s">
        <v>81</v>
      </c>
      <c r="F124" s="31"/>
      <c r="G124" s="60">
        <f>G125</f>
        <v>13.2</v>
      </c>
      <c r="H124" s="82">
        <v>13.2</v>
      </c>
      <c r="I124" s="59">
        <f t="shared" ref="I124:I155" si="13">H124-G124</f>
        <v>0</v>
      </c>
      <c r="J124" s="59">
        <f t="shared" ref="J124:J155" si="14">H124*100/G124</f>
        <v>100</v>
      </c>
    </row>
    <row r="125" spans="2:10" ht="21.75" customHeight="1">
      <c r="B125" s="21" t="s">
        <v>109</v>
      </c>
      <c r="C125" s="26" t="s">
        <v>14</v>
      </c>
      <c r="D125" s="31" t="s">
        <v>32</v>
      </c>
      <c r="E125" s="31" t="s">
        <v>81</v>
      </c>
      <c r="F125" s="31" t="s">
        <v>13</v>
      </c>
      <c r="G125" s="52">
        <f>G126</f>
        <v>13.2</v>
      </c>
      <c r="H125" s="82">
        <v>13.2</v>
      </c>
      <c r="I125" s="47">
        <f t="shared" si="13"/>
        <v>0</v>
      </c>
      <c r="J125" s="47">
        <f t="shared" si="14"/>
        <v>100</v>
      </c>
    </row>
    <row r="126" spans="2:10" ht="21" customHeight="1">
      <c r="B126" s="20" t="s">
        <v>109</v>
      </c>
      <c r="C126" s="26" t="s">
        <v>68</v>
      </c>
      <c r="D126" s="31" t="s">
        <v>32</v>
      </c>
      <c r="E126" s="31" t="s">
        <v>81</v>
      </c>
      <c r="F126" s="31" t="s">
        <v>15</v>
      </c>
      <c r="G126" s="52">
        <v>13.2</v>
      </c>
      <c r="H126" s="82">
        <v>13.2</v>
      </c>
      <c r="I126" s="47">
        <f t="shared" si="13"/>
        <v>0</v>
      </c>
      <c r="J126" s="47">
        <f t="shared" si="14"/>
        <v>100</v>
      </c>
    </row>
    <row r="127" spans="2:10" ht="20.25" customHeight="1">
      <c r="B127" s="21" t="s">
        <v>109</v>
      </c>
      <c r="C127" s="26" t="s">
        <v>59</v>
      </c>
      <c r="D127" s="31" t="s">
        <v>60</v>
      </c>
      <c r="E127" s="31"/>
      <c r="F127" s="31" t="s">
        <v>7</v>
      </c>
      <c r="G127" s="52">
        <f t="shared" ref="G127:H129" si="15">G128</f>
        <v>64.2</v>
      </c>
      <c r="H127" s="82">
        <f t="shared" si="15"/>
        <v>62.1</v>
      </c>
      <c r="I127" s="47">
        <f t="shared" si="13"/>
        <v>-2.1000000000000014</v>
      </c>
      <c r="J127" s="47">
        <f t="shared" si="14"/>
        <v>96.728971962616825</v>
      </c>
    </row>
    <row r="128" spans="2:10" ht="20.25" customHeight="1">
      <c r="B128" s="20" t="s">
        <v>109</v>
      </c>
      <c r="C128" s="26" t="s">
        <v>122</v>
      </c>
      <c r="D128" s="31" t="s">
        <v>60</v>
      </c>
      <c r="E128" s="31" t="s">
        <v>102</v>
      </c>
      <c r="F128" s="31"/>
      <c r="G128" s="52">
        <f t="shared" si="15"/>
        <v>64.2</v>
      </c>
      <c r="H128" s="82">
        <f t="shared" si="15"/>
        <v>62.1</v>
      </c>
      <c r="I128" s="47">
        <f t="shared" si="13"/>
        <v>-2.1000000000000014</v>
      </c>
      <c r="J128" s="47">
        <f t="shared" si="14"/>
        <v>96.728971962616825</v>
      </c>
    </row>
    <row r="129" spans="2:10" ht="20.25">
      <c r="B129" s="21" t="s">
        <v>109</v>
      </c>
      <c r="C129" s="26" t="s">
        <v>104</v>
      </c>
      <c r="D129" s="31" t="s">
        <v>60</v>
      </c>
      <c r="E129" s="31" t="s">
        <v>103</v>
      </c>
      <c r="F129" s="31"/>
      <c r="G129" s="52">
        <f t="shared" si="15"/>
        <v>64.2</v>
      </c>
      <c r="H129" s="82">
        <f t="shared" si="15"/>
        <v>62.1</v>
      </c>
      <c r="I129" s="47">
        <f t="shared" si="13"/>
        <v>-2.1000000000000014</v>
      </c>
      <c r="J129" s="47">
        <f t="shared" si="14"/>
        <v>96.728971962616825</v>
      </c>
    </row>
    <row r="130" spans="2:10" ht="51" customHeight="1">
      <c r="B130" s="20" t="s">
        <v>109</v>
      </c>
      <c r="C130" s="26" t="s">
        <v>93</v>
      </c>
      <c r="D130" s="63" t="s">
        <v>60</v>
      </c>
      <c r="E130" s="63" t="s">
        <v>89</v>
      </c>
      <c r="F130" s="63" t="s">
        <v>7</v>
      </c>
      <c r="G130" s="60">
        <f>G131+G134</f>
        <v>64.2</v>
      </c>
      <c r="H130" s="82">
        <f>H131+H134</f>
        <v>62.1</v>
      </c>
      <c r="I130" s="59">
        <f t="shared" si="13"/>
        <v>-2.1000000000000014</v>
      </c>
      <c r="J130" s="59">
        <f t="shared" si="14"/>
        <v>96.728971962616825</v>
      </c>
    </row>
    <row r="131" spans="2:10" ht="65.25" customHeight="1">
      <c r="B131" s="21" t="s">
        <v>109</v>
      </c>
      <c r="C131" s="36" t="s">
        <v>124</v>
      </c>
      <c r="D131" s="63" t="s">
        <v>60</v>
      </c>
      <c r="E131" s="63" t="s">
        <v>82</v>
      </c>
      <c r="F131" s="63" t="s">
        <v>7</v>
      </c>
      <c r="G131" s="60">
        <f>G132</f>
        <v>6.8</v>
      </c>
      <c r="H131" s="88">
        <f>H132</f>
        <v>6.7</v>
      </c>
      <c r="I131" s="59">
        <f t="shared" si="13"/>
        <v>-9.9999999999999645E-2</v>
      </c>
      <c r="J131" s="59">
        <f t="shared" si="14"/>
        <v>98.529411764705884</v>
      </c>
    </row>
    <row r="132" spans="2:10" ht="20.25">
      <c r="B132" s="20" t="s">
        <v>109</v>
      </c>
      <c r="C132" s="26" t="s">
        <v>17</v>
      </c>
      <c r="D132" s="31" t="s">
        <v>60</v>
      </c>
      <c r="E132" s="31" t="s">
        <v>82</v>
      </c>
      <c r="F132" s="31" t="s">
        <v>16</v>
      </c>
      <c r="G132" s="52">
        <f>G133</f>
        <v>6.8</v>
      </c>
      <c r="H132" s="82">
        <f>H133</f>
        <v>6.7</v>
      </c>
      <c r="I132" s="47">
        <f t="shared" si="13"/>
        <v>-9.9999999999999645E-2</v>
      </c>
      <c r="J132" s="47">
        <f t="shared" si="14"/>
        <v>98.529411764705884</v>
      </c>
    </row>
    <row r="133" spans="2:10" ht="20.25">
      <c r="B133" s="21" t="s">
        <v>109</v>
      </c>
      <c r="C133" s="26" t="s">
        <v>20</v>
      </c>
      <c r="D133" s="31" t="s">
        <v>60</v>
      </c>
      <c r="E133" s="31" t="s">
        <v>82</v>
      </c>
      <c r="F133" s="31" t="s">
        <v>19</v>
      </c>
      <c r="G133" s="52">
        <v>6.8</v>
      </c>
      <c r="H133" s="82">
        <v>6.7</v>
      </c>
      <c r="I133" s="47">
        <f t="shared" si="13"/>
        <v>-9.9999999999999645E-2</v>
      </c>
      <c r="J133" s="47">
        <f t="shared" si="14"/>
        <v>98.529411764705884</v>
      </c>
    </row>
    <row r="134" spans="2:10" ht="81" customHeight="1">
      <c r="B134" s="20" t="s">
        <v>109</v>
      </c>
      <c r="C134" s="36" t="s">
        <v>123</v>
      </c>
      <c r="D134" s="31" t="s">
        <v>60</v>
      </c>
      <c r="E134" s="31" t="s">
        <v>83</v>
      </c>
      <c r="F134" s="31"/>
      <c r="G134" s="60">
        <f>G135</f>
        <v>57.4</v>
      </c>
      <c r="H134" s="82">
        <f>H135</f>
        <v>55.4</v>
      </c>
      <c r="I134" s="47">
        <f t="shared" si="13"/>
        <v>-2</v>
      </c>
      <c r="J134" s="47">
        <f t="shared" si="14"/>
        <v>96.515679442508713</v>
      </c>
    </row>
    <row r="135" spans="2:10" ht="20.25">
      <c r="B135" s="21" t="s">
        <v>109</v>
      </c>
      <c r="C135" s="26" t="s">
        <v>17</v>
      </c>
      <c r="D135" s="31" t="s">
        <v>60</v>
      </c>
      <c r="E135" s="31" t="s">
        <v>83</v>
      </c>
      <c r="F135" s="31" t="s">
        <v>16</v>
      </c>
      <c r="G135" s="52">
        <f>G136</f>
        <v>57.4</v>
      </c>
      <c r="H135" s="82">
        <f>H136</f>
        <v>55.4</v>
      </c>
      <c r="I135" s="47">
        <f t="shared" si="13"/>
        <v>-2</v>
      </c>
      <c r="J135" s="47">
        <f t="shared" si="14"/>
        <v>96.515679442508713</v>
      </c>
    </row>
    <row r="136" spans="2:10" ht="20.25">
      <c r="B136" s="20" t="s">
        <v>109</v>
      </c>
      <c r="C136" s="26" t="s">
        <v>84</v>
      </c>
      <c r="D136" s="31" t="s">
        <v>60</v>
      </c>
      <c r="E136" s="31" t="s">
        <v>83</v>
      </c>
      <c r="F136" s="31" t="s">
        <v>19</v>
      </c>
      <c r="G136" s="52">
        <v>57.4</v>
      </c>
      <c r="H136" s="82">
        <v>55.4</v>
      </c>
      <c r="I136" s="47">
        <f t="shared" si="13"/>
        <v>-2</v>
      </c>
      <c r="J136" s="47">
        <f t="shared" si="14"/>
        <v>96.515679442508713</v>
      </c>
    </row>
    <row r="137" spans="2:10" ht="20.25">
      <c r="B137" s="21" t="s">
        <v>109</v>
      </c>
      <c r="C137" s="61" t="s">
        <v>170</v>
      </c>
      <c r="D137" s="62" t="s">
        <v>33</v>
      </c>
      <c r="E137" s="62"/>
      <c r="F137" s="62" t="s">
        <v>7</v>
      </c>
      <c r="G137" s="72">
        <f t="shared" ref="G137:H141" si="16">G138</f>
        <v>282.89999999999998</v>
      </c>
      <c r="H137" s="79">
        <f t="shared" si="16"/>
        <v>282.89999999999998</v>
      </c>
      <c r="I137" s="73">
        <f t="shared" si="13"/>
        <v>0</v>
      </c>
      <c r="J137" s="73">
        <f t="shared" si="14"/>
        <v>100</v>
      </c>
    </row>
    <row r="138" spans="2:10" ht="20.25">
      <c r="B138" s="20" t="s">
        <v>109</v>
      </c>
      <c r="C138" s="26" t="s">
        <v>53</v>
      </c>
      <c r="D138" s="31" t="s">
        <v>34</v>
      </c>
      <c r="E138" s="31"/>
      <c r="F138" s="31" t="s">
        <v>7</v>
      </c>
      <c r="G138" s="52">
        <f t="shared" si="16"/>
        <v>282.89999999999998</v>
      </c>
      <c r="H138" s="82">
        <f t="shared" si="16"/>
        <v>282.89999999999998</v>
      </c>
      <c r="I138" s="47">
        <f t="shared" si="13"/>
        <v>0</v>
      </c>
      <c r="J138" s="47">
        <f t="shared" si="14"/>
        <v>100</v>
      </c>
    </row>
    <row r="139" spans="2:10" ht="21" customHeight="1">
      <c r="B139" s="21" t="s">
        <v>109</v>
      </c>
      <c r="C139" s="26" t="s">
        <v>125</v>
      </c>
      <c r="D139" s="31" t="s">
        <v>34</v>
      </c>
      <c r="E139" s="31" t="s">
        <v>102</v>
      </c>
      <c r="F139" s="31"/>
      <c r="G139" s="52">
        <f t="shared" si="16"/>
        <v>282.89999999999998</v>
      </c>
      <c r="H139" s="82">
        <f t="shared" si="16"/>
        <v>282.89999999999998</v>
      </c>
      <c r="I139" s="47">
        <f t="shared" si="13"/>
        <v>0</v>
      </c>
      <c r="J139" s="47">
        <f t="shared" si="14"/>
        <v>100</v>
      </c>
    </row>
    <row r="140" spans="2:10" ht="20.25">
      <c r="B140" s="20" t="s">
        <v>109</v>
      </c>
      <c r="C140" s="26" t="s">
        <v>104</v>
      </c>
      <c r="D140" s="31" t="s">
        <v>34</v>
      </c>
      <c r="E140" s="31" t="s">
        <v>103</v>
      </c>
      <c r="F140" s="31"/>
      <c r="G140" s="52">
        <f t="shared" si="16"/>
        <v>282.89999999999998</v>
      </c>
      <c r="H140" s="82">
        <f t="shared" si="16"/>
        <v>282.89999999999998</v>
      </c>
      <c r="I140" s="47">
        <f t="shared" si="13"/>
        <v>0</v>
      </c>
      <c r="J140" s="47">
        <f t="shared" si="14"/>
        <v>100</v>
      </c>
    </row>
    <row r="141" spans="2:10" ht="55.5" customHeight="1">
      <c r="B141" s="21" t="s">
        <v>109</v>
      </c>
      <c r="C141" s="26" t="s">
        <v>93</v>
      </c>
      <c r="D141" s="63" t="s">
        <v>34</v>
      </c>
      <c r="E141" s="63" t="s">
        <v>89</v>
      </c>
      <c r="F141" s="31"/>
      <c r="G141" s="60">
        <f t="shared" si="16"/>
        <v>282.89999999999998</v>
      </c>
      <c r="H141" s="82">
        <f t="shared" si="16"/>
        <v>282.89999999999998</v>
      </c>
      <c r="I141" s="59">
        <f t="shared" si="13"/>
        <v>0</v>
      </c>
      <c r="J141" s="59">
        <f t="shared" si="14"/>
        <v>100</v>
      </c>
    </row>
    <row r="142" spans="2:10" ht="61.5" customHeight="1">
      <c r="B142" s="21" t="s">
        <v>109</v>
      </c>
      <c r="C142" s="35" t="s">
        <v>126</v>
      </c>
      <c r="D142" s="63" t="s">
        <v>34</v>
      </c>
      <c r="E142" s="63" t="s">
        <v>85</v>
      </c>
      <c r="F142" s="31" t="s">
        <v>7</v>
      </c>
      <c r="G142" s="60">
        <f>G143+G145</f>
        <v>282.89999999999998</v>
      </c>
      <c r="H142" s="82">
        <f>H143+H145</f>
        <v>282.89999999999998</v>
      </c>
      <c r="I142" s="59">
        <f t="shared" si="13"/>
        <v>0</v>
      </c>
      <c r="J142" s="59">
        <f t="shared" si="14"/>
        <v>100</v>
      </c>
    </row>
    <row r="143" spans="2:10" ht="42" customHeight="1">
      <c r="B143" s="20" t="s">
        <v>109</v>
      </c>
      <c r="C143" s="26" t="s">
        <v>64</v>
      </c>
      <c r="D143" s="31" t="s">
        <v>34</v>
      </c>
      <c r="E143" s="31" t="s">
        <v>85</v>
      </c>
      <c r="F143" s="31" t="s">
        <v>10</v>
      </c>
      <c r="G143" s="52">
        <f>G144</f>
        <v>279.89999999999998</v>
      </c>
      <c r="H143" s="82">
        <f>H144</f>
        <v>279.89999999999998</v>
      </c>
      <c r="I143" s="59">
        <f t="shared" si="13"/>
        <v>0</v>
      </c>
      <c r="J143" s="59">
        <f t="shared" si="14"/>
        <v>100</v>
      </c>
    </row>
    <row r="144" spans="2:10" ht="21" customHeight="1">
      <c r="B144" s="21" t="s">
        <v>109</v>
      </c>
      <c r="C144" s="26" t="s">
        <v>12</v>
      </c>
      <c r="D144" s="31" t="s">
        <v>34</v>
      </c>
      <c r="E144" s="31" t="s">
        <v>85</v>
      </c>
      <c r="F144" s="31" t="s">
        <v>35</v>
      </c>
      <c r="G144" s="52">
        <v>279.89999999999998</v>
      </c>
      <c r="H144" s="82">
        <v>279.89999999999998</v>
      </c>
      <c r="I144" s="47">
        <f t="shared" si="13"/>
        <v>0</v>
      </c>
      <c r="J144" s="47">
        <f t="shared" si="14"/>
        <v>100</v>
      </c>
    </row>
    <row r="145" spans="2:10" ht="19.5" customHeight="1">
      <c r="B145" s="21" t="s">
        <v>109</v>
      </c>
      <c r="C145" s="26" t="s">
        <v>14</v>
      </c>
      <c r="D145" s="31" t="s">
        <v>34</v>
      </c>
      <c r="E145" s="31" t="s">
        <v>85</v>
      </c>
      <c r="F145" s="31" t="s">
        <v>13</v>
      </c>
      <c r="G145" s="52">
        <v>3</v>
      </c>
      <c r="H145" s="82">
        <v>3</v>
      </c>
      <c r="I145" s="47">
        <f t="shared" si="13"/>
        <v>0</v>
      </c>
      <c r="J145" s="47">
        <f t="shared" si="14"/>
        <v>100</v>
      </c>
    </row>
    <row r="146" spans="2:10" ht="24.75" customHeight="1">
      <c r="B146" s="21" t="s">
        <v>109</v>
      </c>
      <c r="C146" s="26" t="s">
        <v>68</v>
      </c>
      <c r="D146" s="31" t="s">
        <v>34</v>
      </c>
      <c r="E146" s="31" t="s">
        <v>85</v>
      </c>
      <c r="F146" s="31" t="s">
        <v>15</v>
      </c>
      <c r="G146" s="52">
        <v>3</v>
      </c>
      <c r="H146" s="82">
        <v>3</v>
      </c>
      <c r="I146" s="47">
        <f t="shared" si="13"/>
        <v>0</v>
      </c>
      <c r="J146" s="47">
        <f t="shared" si="14"/>
        <v>100</v>
      </c>
    </row>
    <row r="147" spans="2:10" ht="20.25">
      <c r="B147" s="20" t="s">
        <v>109</v>
      </c>
      <c r="C147" s="61" t="s">
        <v>169</v>
      </c>
      <c r="D147" s="62" t="s">
        <v>38</v>
      </c>
      <c r="E147" s="33"/>
      <c r="F147" s="62" t="s">
        <v>7</v>
      </c>
      <c r="G147" s="72">
        <f t="shared" ref="G147:H149" si="17">G148</f>
        <v>5992.5000000000009</v>
      </c>
      <c r="H147" s="79">
        <f t="shared" si="17"/>
        <v>5677.6</v>
      </c>
      <c r="I147" s="73">
        <f t="shared" si="13"/>
        <v>-314.90000000000055</v>
      </c>
      <c r="J147" s="73">
        <f t="shared" si="14"/>
        <v>94.745098039215677</v>
      </c>
    </row>
    <row r="148" spans="2:10" ht="20.25">
      <c r="B148" s="21" t="s">
        <v>109</v>
      </c>
      <c r="C148" s="26" t="s">
        <v>61</v>
      </c>
      <c r="D148" s="31" t="s">
        <v>47</v>
      </c>
      <c r="E148" s="31"/>
      <c r="F148" s="31"/>
      <c r="G148" s="52">
        <f t="shared" si="17"/>
        <v>5992.5000000000009</v>
      </c>
      <c r="H148" s="82">
        <f t="shared" si="17"/>
        <v>5677.6</v>
      </c>
      <c r="I148" s="47">
        <f t="shared" si="13"/>
        <v>-314.90000000000055</v>
      </c>
      <c r="J148" s="47">
        <f t="shared" si="14"/>
        <v>94.745098039215677</v>
      </c>
    </row>
    <row r="149" spans="2:10" ht="23.25" customHeight="1">
      <c r="B149" s="20" t="s">
        <v>109</v>
      </c>
      <c r="C149" s="26" t="s">
        <v>127</v>
      </c>
      <c r="D149" s="31" t="s">
        <v>47</v>
      </c>
      <c r="E149" s="31" t="s">
        <v>106</v>
      </c>
      <c r="F149" s="31"/>
      <c r="G149" s="52">
        <f t="shared" si="17"/>
        <v>5992.5000000000009</v>
      </c>
      <c r="H149" s="82">
        <f t="shared" si="17"/>
        <v>5677.6</v>
      </c>
      <c r="I149" s="47">
        <f t="shared" si="13"/>
        <v>-314.90000000000055</v>
      </c>
      <c r="J149" s="47">
        <f t="shared" si="14"/>
        <v>94.745098039215677</v>
      </c>
    </row>
    <row r="150" spans="2:10" ht="20.25">
      <c r="B150" s="21" t="s">
        <v>109</v>
      </c>
      <c r="C150" s="26" t="s">
        <v>104</v>
      </c>
      <c r="D150" s="31" t="s">
        <v>47</v>
      </c>
      <c r="E150" s="31" t="s">
        <v>105</v>
      </c>
      <c r="F150" s="31"/>
      <c r="G150" s="52">
        <f>G151+G158+G168+G165</f>
        <v>5992.5000000000009</v>
      </c>
      <c r="H150" s="82">
        <f>H151+H158+H165+H168</f>
        <v>5677.6</v>
      </c>
      <c r="I150" s="47">
        <f t="shared" si="13"/>
        <v>-314.90000000000055</v>
      </c>
      <c r="J150" s="47">
        <f t="shared" si="14"/>
        <v>94.745098039215677</v>
      </c>
    </row>
    <row r="151" spans="2:10" ht="62.25" customHeight="1">
      <c r="B151" s="20" t="s">
        <v>109</v>
      </c>
      <c r="C151" s="35" t="s">
        <v>128</v>
      </c>
      <c r="D151" s="63" t="s">
        <v>47</v>
      </c>
      <c r="E151" s="63" t="s">
        <v>90</v>
      </c>
      <c r="F151" s="31" t="s">
        <v>7</v>
      </c>
      <c r="G151" s="60">
        <f>G152+G154+G156</f>
        <v>399.1</v>
      </c>
      <c r="H151" s="82">
        <f>H152+H154+H156</f>
        <v>399.1</v>
      </c>
      <c r="I151" s="59">
        <f t="shared" si="13"/>
        <v>0</v>
      </c>
      <c r="J151" s="59">
        <f t="shared" si="14"/>
        <v>100</v>
      </c>
    </row>
    <row r="152" spans="2:10" ht="45.75" customHeight="1">
      <c r="B152" s="21" t="s">
        <v>109</v>
      </c>
      <c r="C152" s="26" t="s">
        <v>64</v>
      </c>
      <c r="D152" s="31" t="s">
        <v>47</v>
      </c>
      <c r="E152" s="31" t="s">
        <v>90</v>
      </c>
      <c r="F152" s="31" t="s">
        <v>10</v>
      </c>
      <c r="G152" s="60">
        <f>G153</f>
        <v>396</v>
      </c>
      <c r="H152" s="82">
        <f>H153</f>
        <v>396</v>
      </c>
      <c r="I152" s="59">
        <f t="shared" si="13"/>
        <v>0</v>
      </c>
      <c r="J152" s="59">
        <f t="shared" si="14"/>
        <v>100</v>
      </c>
    </row>
    <row r="153" spans="2:10" ht="21.75" customHeight="1">
      <c r="B153" s="20" t="s">
        <v>109</v>
      </c>
      <c r="C153" s="26" t="s">
        <v>12</v>
      </c>
      <c r="D153" s="31" t="s">
        <v>47</v>
      </c>
      <c r="E153" s="31" t="s">
        <v>90</v>
      </c>
      <c r="F153" s="31" t="s">
        <v>35</v>
      </c>
      <c r="G153" s="52">
        <v>396</v>
      </c>
      <c r="H153" s="82">
        <v>396</v>
      </c>
      <c r="I153" s="47">
        <f t="shared" si="13"/>
        <v>0</v>
      </c>
      <c r="J153" s="47">
        <f t="shared" si="14"/>
        <v>100</v>
      </c>
    </row>
    <row r="154" spans="2:10" ht="23.25" customHeight="1">
      <c r="B154" s="21" t="s">
        <v>109</v>
      </c>
      <c r="C154" s="26" t="s">
        <v>14</v>
      </c>
      <c r="D154" s="31" t="s">
        <v>47</v>
      </c>
      <c r="E154" s="31" t="s">
        <v>90</v>
      </c>
      <c r="F154" s="31" t="s">
        <v>13</v>
      </c>
      <c r="G154" s="52">
        <v>3</v>
      </c>
      <c r="H154" s="82">
        <v>3</v>
      </c>
      <c r="I154" s="47">
        <f t="shared" si="13"/>
        <v>0</v>
      </c>
      <c r="J154" s="47">
        <f t="shared" si="14"/>
        <v>100</v>
      </c>
    </row>
    <row r="155" spans="2:10" ht="21" customHeight="1">
      <c r="B155" s="20" t="s">
        <v>109</v>
      </c>
      <c r="C155" s="26" t="s">
        <v>68</v>
      </c>
      <c r="D155" s="31" t="s">
        <v>47</v>
      </c>
      <c r="E155" s="31" t="s">
        <v>90</v>
      </c>
      <c r="F155" s="31" t="s">
        <v>15</v>
      </c>
      <c r="G155" s="52">
        <v>3</v>
      </c>
      <c r="H155" s="82">
        <v>3</v>
      </c>
      <c r="I155" s="47">
        <f t="shared" si="13"/>
        <v>0</v>
      </c>
      <c r="J155" s="47">
        <f t="shared" si="14"/>
        <v>100</v>
      </c>
    </row>
    <row r="156" spans="2:10" ht="20.25">
      <c r="B156" s="21" t="s">
        <v>109</v>
      </c>
      <c r="C156" s="26" t="s">
        <v>22</v>
      </c>
      <c r="D156" s="31" t="s">
        <v>47</v>
      </c>
      <c r="E156" s="31" t="s">
        <v>90</v>
      </c>
      <c r="F156" s="31" t="s">
        <v>21</v>
      </c>
      <c r="G156" s="52">
        <v>0.1</v>
      </c>
      <c r="H156" s="82">
        <v>0.1</v>
      </c>
      <c r="I156" s="47">
        <f t="shared" ref="I156:I170" si="18">H156-G156</f>
        <v>0</v>
      </c>
      <c r="J156" s="47">
        <f t="shared" ref="J156:J171" si="19">H156*100/G156</f>
        <v>100</v>
      </c>
    </row>
    <row r="157" spans="2:10" ht="20.25">
      <c r="B157" s="20" t="s">
        <v>109</v>
      </c>
      <c r="C157" s="26" t="s">
        <v>23</v>
      </c>
      <c r="D157" s="31" t="s">
        <v>47</v>
      </c>
      <c r="E157" s="31" t="s">
        <v>90</v>
      </c>
      <c r="F157" s="31" t="s">
        <v>6</v>
      </c>
      <c r="G157" s="52">
        <v>0.1</v>
      </c>
      <c r="H157" s="82">
        <v>0.1</v>
      </c>
      <c r="I157" s="47">
        <f t="shared" si="18"/>
        <v>0</v>
      </c>
      <c r="J157" s="47">
        <f t="shared" si="19"/>
        <v>100</v>
      </c>
    </row>
    <row r="158" spans="2:10" ht="36" customHeight="1">
      <c r="B158" s="21" t="s">
        <v>109</v>
      </c>
      <c r="C158" s="26" t="s">
        <v>129</v>
      </c>
      <c r="D158" s="31" t="s">
        <v>47</v>
      </c>
      <c r="E158" s="31" t="s">
        <v>91</v>
      </c>
      <c r="F158" s="63"/>
      <c r="G158" s="60">
        <f>G159+G161+G163</f>
        <v>5129.1000000000004</v>
      </c>
      <c r="H158" s="82">
        <f>H159+H161+H163</f>
        <v>4818.1000000000004</v>
      </c>
      <c r="I158" s="59">
        <f t="shared" si="18"/>
        <v>-311</v>
      </c>
      <c r="J158" s="59">
        <f t="shared" si="19"/>
        <v>93.936558070616684</v>
      </c>
    </row>
    <row r="159" spans="2:10" ht="37.5" customHeight="1">
      <c r="B159" s="20" t="s">
        <v>109</v>
      </c>
      <c r="C159" s="26" t="s">
        <v>64</v>
      </c>
      <c r="D159" s="31" t="s">
        <v>47</v>
      </c>
      <c r="E159" s="31" t="s">
        <v>91</v>
      </c>
      <c r="F159" s="63" t="s">
        <v>10</v>
      </c>
      <c r="G159" s="60">
        <f>G160</f>
        <v>3272.3</v>
      </c>
      <c r="H159" s="82">
        <f>H160</f>
        <v>3272.3</v>
      </c>
      <c r="I159" s="59">
        <f t="shared" si="18"/>
        <v>0</v>
      </c>
      <c r="J159" s="59">
        <f t="shared" si="19"/>
        <v>100</v>
      </c>
    </row>
    <row r="160" spans="2:10" ht="24.75" customHeight="1">
      <c r="B160" s="21" t="s">
        <v>109</v>
      </c>
      <c r="C160" s="26" t="s">
        <v>12</v>
      </c>
      <c r="D160" s="31" t="s">
        <v>47</v>
      </c>
      <c r="E160" s="31" t="s">
        <v>91</v>
      </c>
      <c r="F160" s="31" t="s">
        <v>35</v>
      </c>
      <c r="G160" s="52">
        <v>3272.3</v>
      </c>
      <c r="H160" s="82">
        <v>3272.3</v>
      </c>
      <c r="I160" s="47">
        <f t="shared" si="18"/>
        <v>0</v>
      </c>
      <c r="J160" s="47">
        <f t="shared" si="19"/>
        <v>100</v>
      </c>
    </row>
    <row r="161" spans="2:10" ht="22.5" customHeight="1">
      <c r="B161" s="20" t="s">
        <v>109</v>
      </c>
      <c r="C161" s="26" t="s">
        <v>14</v>
      </c>
      <c r="D161" s="31" t="s">
        <v>47</v>
      </c>
      <c r="E161" s="31" t="s">
        <v>91</v>
      </c>
      <c r="F161" s="31" t="s">
        <v>13</v>
      </c>
      <c r="G161" s="52">
        <f>G162</f>
        <v>1716</v>
      </c>
      <c r="H161" s="82">
        <f>H162</f>
        <v>1405.3</v>
      </c>
      <c r="I161" s="47">
        <f t="shared" si="18"/>
        <v>-310.70000000000005</v>
      </c>
      <c r="J161" s="47">
        <f t="shared" si="19"/>
        <v>81.893939393939391</v>
      </c>
    </row>
    <row r="162" spans="2:10" ht="22.5" customHeight="1">
      <c r="B162" s="21" t="s">
        <v>109</v>
      </c>
      <c r="C162" s="26" t="s">
        <v>68</v>
      </c>
      <c r="D162" s="31" t="s">
        <v>47</v>
      </c>
      <c r="E162" s="31" t="s">
        <v>91</v>
      </c>
      <c r="F162" s="31" t="s">
        <v>15</v>
      </c>
      <c r="G162" s="52">
        <v>1716</v>
      </c>
      <c r="H162" s="82">
        <v>1405.3</v>
      </c>
      <c r="I162" s="47">
        <f t="shared" si="18"/>
        <v>-310.70000000000005</v>
      </c>
      <c r="J162" s="47">
        <f t="shared" si="19"/>
        <v>81.893939393939391</v>
      </c>
    </row>
    <row r="163" spans="2:10" ht="20.25">
      <c r="B163" s="20" t="s">
        <v>109</v>
      </c>
      <c r="C163" s="26" t="s">
        <v>22</v>
      </c>
      <c r="D163" s="31" t="s">
        <v>47</v>
      </c>
      <c r="E163" s="31" t="s">
        <v>91</v>
      </c>
      <c r="F163" s="31" t="s">
        <v>21</v>
      </c>
      <c r="G163" s="52">
        <v>140.80000000000001</v>
      </c>
      <c r="H163" s="82">
        <v>140.5</v>
      </c>
      <c r="I163" s="47">
        <f t="shared" si="18"/>
        <v>-0.30000000000001137</v>
      </c>
      <c r="J163" s="47">
        <f t="shared" si="19"/>
        <v>99.786931818181813</v>
      </c>
    </row>
    <row r="164" spans="2:10" ht="20.25">
      <c r="B164" s="21" t="s">
        <v>109</v>
      </c>
      <c r="C164" s="37" t="s">
        <v>23</v>
      </c>
      <c r="D164" s="38" t="s">
        <v>47</v>
      </c>
      <c r="E164" s="31" t="s">
        <v>91</v>
      </c>
      <c r="F164" s="38" t="s">
        <v>6</v>
      </c>
      <c r="G164" s="54">
        <v>140.80000000000001</v>
      </c>
      <c r="H164" s="82">
        <v>140.5</v>
      </c>
      <c r="I164" s="47">
        <f t="shared" si="18"/>
        <v>-0.30000000000001137</v>
      </c>
      <c r="J164" s="47">
        <f t="shared" si="19"/>
        <v>99.786931818181813</v>
      </c>
    </row>
    <row r="165" spans="2:10" ht="29.25" customHeight="1">
      <c r="B165" s="21" t="s">
        <v>109</v>
      </c>
      <c r="C165" s="26" t="s">
        <v>130</v>
      </c>
      <c r="D165" s="63" t="s">
        <v>47</v>
      </c>
      <c r="E165" s="63" t="s">
        <v>131</v>
      </c>
      <c r="F165" s="38"/>
      <c r="G165" s="66">
        <f>G166</f>
        <v>25</v>
      </c>
      <c r="H165" s="82">
        <f>H166</f>
        <v>21.9</v>
      </c>
      <c r="I165" s="59">
        <f t="shared" si="18"/>
        <v>-3.1000000000000014</v>
      </c>
      <c r="J165" s="59">
        <f t="shared" si="19"/>
        <v>87.6</v>
      </c>
    </row>
    <row r="166" spans="2:10" ht="22.5" customHeight="1">
      <c r="B166" s="21" t="s">
        <v>109</v>
      </c>
      <c r="C166" s="26" t="s">
        <v>14</v>
      </c>
      <c r="D166" s="31" t="s">
        <v>47</v>
      </c>
      <c r="E166" s="31" t="s">
        <v>131</v>
      </c>
      <c r="F166" s="31" t="s">
        <v>13</v>
      </c>
      <c r="G166" s="54">
        <f>G167</f>
        <v>25</v>
      </c>
      <c r="H166" s="82">
        <f>H167</f>
        <v>21.9</v>
      </c>
      <c r="I166" s="47">
        <f t="shared" si="18"/>
        <v>-3.1000000000000014</v>
      </c>
      <c r="J166" s="47">
        <f t="shared" si="19"/>
        <v>87.6</v>
      </c>
    </row>
    <row r="167" spans="2:10" ht="18" customHeight="1">
      <c r="B167" s="21" t="s">
        <v>109</v>
      </c>
      <c r="C167" s="26" t="s">
        <v>68</v>
      </c>
      <c r="D167" s="31" t="s">
        <v>47</v>
      </c>
      <c r="E167" s="31" t="s">
        <v>131</v>
      </c>
      <c r="F167" s="31" t="s">
        <v>15</v>
      </c>
      <c r="G167" s="54">
        <v>25</v>
      </c>
      <c r="H167" s="82">
        <v>21.9</v>
      </c>
      <c r="I167" s="47">
        <f t="shared" si="18"/>
        <v>-3.1000000000000014</v>
      </c>
      <c r="J167" s="47">
        <f t="shared" si="19"/>
        <v>87.6</v>
      </c>
    </row>
    <row r="168" spans="2:10" ht="30.75" customHeight="1">
      <c r="B168" s="20" t="s">
        <v>109</v>
      </c>
      <c r="C168" s="26" t="s">
        <v>141</v>
      </c>
      <c r="D168" s="63" t="s">
        <v>47</v>
      </c>
      <c r="E168" s="63" t="s">
        <v>92</v>
      </c>
      <c r="F168" s="31"/>
      <c r="G168" s="60">
        <f>G169</f>
        <v>439.3</v>
      </c>
      <c r="H168" s="82">
        <f>H169</f>
        <v>438.5</v>
      </c>
      <c r="I168" s="59">
        <f t="shared" si="18"/>
        <v>-0.80000000000001137</v>
      </c>
      <c r="J168" s="59">
        <f t="shared" si="19"/>
        <v>99.817892101069887</v>
      </c>
    </row>
    <row r="169" spans="2:10" ht="42" customHeight="1" thickBot="1">
      <c r="B169" s="22" t="s">
        <v>109</v>
      </c>
      <c r="C169" s="37" t="s">
        <v>64</v>
      </c>
      <c r="D169" s="38" t="s">
        <v>47</v>
      </c>
      <c r="E169" s="38" t="s">
        <v>92</v>
      </c>
      <c r="F169" s="38" t="s">
        <v>10</v>
      </c>
      <c r="G169" s="55">
        <f>G170</f>
        <v>439.3</v>
      </c>
      <c r="H169" s="82">
        <f>H170</f>
        <v>438.5</v>
      </c>
      <c r="I169" s="59">
        <f t="shared" si="18"/>
        <v>-0.80000000000001137</v>
      </c>
      <c r="J169" s="59">
        <f t="shared" si="19"/>
        <v>99.817892101069887</v>
      </c>
    </row>
    <row r="170" spans="2:10" ht="20.25" customHeight="1">
      <c r="B170" s="23" t="s">
        <v>109</v>
      </c>
      <c r="C170" s="39" t="s">
        <v>12</v>
      </c>
      <c r="D170" s="40" t="s">
        <v>47</v>
      </c>
      <c r="E170" s="40" t="s">
        <v>92</v>
      </c>
      <c r="F170" s="40" t="s">
        <v>35</v>
      </c>
      <c r="G170" s="56">
        <v>439.3</v>
      </c>
      <c r="H170" s="82">
        <v>438.5</v>
      </c>
      <c r="I170" s="47">
        <f t="shared" si="18"/>
        <v>-0.80000000000001137</v>
      </c>
      <c r="J170" s="47">
        <f t="shared" si="19"/>
        <v>99.817892101069887</v>
      </c>
    </row>
    <row r="171" spans="2:10" ht="21" thickBot="1">
      <c r="B171" s="24"/>
      <c r="C171" s="41" t="s">
        <v>87</v>
      </c>
      <c r="D171" s="42"/>
      <c r="E171" s="42"/>
      <c r="F171" s="42"/>
      <c r="G171" s="75">
        <f>G147+G10</f>
        <v>10617.3</v>
      </c>
      <c r="H171" s="89">
        <f>H147+H10</f>
        <v>10100.200000000001</v>
      </c>
      <c r="I171" s="89">
        <f>I147+I10</f>
        <v>-517.10000000000014</v>
      </c>
      <c r="J171" s="73">
        <f t="shared" si="19"/>
        <v>95.129646897045404</v>
      </c>
    </row>
    <row r="172" spans="2:10">
      <c r="I172" s="48"/>
      <c r="J172" s="48"/>
    </row>
    <row r="173" spans="2:10">
      <c r="I173" s="48"/>
      <c r="J173" s="48"/>
    </row>
  </sheetData>
  <autoFilter ref="B8:G171"/>
  <mergeCells count="4">
    <mergeCell ref="C5:F5"/>
    <mergeCell ref="I1:J1"/>
    <mergeCell ref="I2:J2"/>
    <mergeCell ref="I3:J3"/>
  </mergeCells>
  <phoneticPr fontId="0" type="noConversion"/>
  <pageMargins left="0.70866141732283472" right="0.31496062992125984" top="0.35433070866141736" bottom="0.35433070866141736" header="0.31496062992125984" footer="0.31496062992125984"/>
  <pageSetup paperSize="9" scale="3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Администратор</cp:lastModifiedBy>
  <cp:lastPrinted>2016-05-23T07:14:31Z</cp:lastPrinted>
  <dcterms:created xsi:type="dcterms:W3CDTF">2013-10-28T09:00:59Z</dcterms:created>
  <dcterms:modified xsi:type="dcterms:W3CDTF">2016-05-23T07:15:15Z</dcterms:modified>
</cp:coreProperties>
</file>