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расходов'!$B$8:$G$183</definedName>
  </definedNames>
  <calcPr calcId="114210"/>
</workbook>
</file>

<file path=xl/calcChain.xml><?xml version="1.0" encoding="utf-8"?>
<calcChain xmlns="http://schemas.openxmlformats.org/spreadsheetml/2006/main">
  <c r="K91" i="1"/>
  <c r="K10"/>
  <c r="J10"/>
  <c r="J183"/>
  <c r="I114"/>
  <c r="J157"/>
  <c r="K150"/>
  <c r="K151"/>
  <c r="K152"/>
  <c r="K153"/>
  <c r="K154"/>
  <c r="I124"/>
  <c r="I125"/>
  <c r="J115"/>
  <c r="J116"/>
  <c r="I115"/>
  <c r="I116"/>
  <c r="I117"/>
  <c r="I118"/>
  <c r="J111"/>
  <c r="I111"/>
  <c r="I92"/>
  <c r="I112"/>
  <c r="K108"/>
  <c r="J108"/>
  <c r="I108"/>
  <c r="I109"/>
  <c r="K105"/>
  <c r="J105"/>
  <c r="I105"/>
  <c r="I106"/>
  <c r="K99"/>
  <c r="J99"/>
  <c r="I99"/>
  <c r="I100"/>
  <c r="J96"/>
  <c r="I96"/>
  <c r="I43"/>
  <c r="I45"/>
  <c r="I21"/>
  <c r="H10"/>
  <c r="H183"/>
  <c r="H11"/>
  <c r="G123"/>
  <c r="G124"/>
  <c r="G125"/>
  <c r="H43"/>
  <c r="G43"/>
  <c r="G45"/>
  <c r="H45"/>
  <c r="K86"/>
  <c r="K83"/>
  <c r="J86"/>
  <c r="J83"/>
  <c r="H125"/>
  <c r="H124"/>
  <c r="H118"/>
  <c r="H117"/>
  <c r="H111"/>
  <c r="H112"/>
  <c r="H108"/>
  <c r="H109"/>
  <c r="G106"/>
  <c r="G105"/>
  <c r="H105"/>
  <c r="H106"/>
  <c r="H99"/>
  <c r="H100"/>
  <c r="G54"/>
  <c r="G53"/>
  <c r="I181"/>
  <c r="I180"/>
  <c r="J169"/>
  <c r="J158"/>
  <c r="J119"/>
  <c r="K27"/>
  <c r="K25"/>
  <c r="K23"/>
  <c r="J27"/>
  <c r="J25"/>
  <c r="J23"/>
  <c r="H54"/>
  <c r="H53"/>
  <c r="J53"/>
  <c r="H168"/>
  <c r="J168"/>
  <c r="G168"/>
  <c r="G167"/>
  <c r="H181"/>
  <c r="H180"/>
  <c r="H178"/>
  <c r="H177"/>
  <c r="H175"/>
  <c r="J175"/>
  <c r="H173"/>
  <c r="H171"/>
  <c r="G175"/>
  <c r="H156"/>
  <c r="H155"/>
  <c r="H154"/>
  <c r="H153"/>
  <c r="H152"/>
  <c r="H151"/>
  <c r="H150"/>
  <c r="H148"/>
  <c r="H147"/>
  <c r="H145"/>
  <c r="H144"/>
  <c r="H138"/>
  <c r="H137"/>
  <c r="K137"/>
  <c r="H135"/>
  <c r="H134"/>
  <c r="H131"/>
  <c r="H130"/>
  <c r="H128"/>
  <c r="H127"/>
  <c r="H103"/>
  <c r="H102"/>
  <c r="H97"/>
  <c r="H96"/>
  <c r="H94"/>
  <c r="H93"/>
  <c r="H81"/>
  <c r="H80"/>
  <c r="H79"/>
  <c r="H77"/>
  <c r="H76"/>
  <c r="H75"/>
  <c r="H74"/>
  <c r="H72"/>
  <c r="K72"/>
  <c r="H70"/>
  <c r="K70"/>
  <c r="G70"/>
  <c r="H63"/>
  <c r="H62"/>
  <c r="H61"/>
  <c r="K61"/>
  <c r="H59"/>
  <c r="H57"/>
  <c r="H51"/>
  <c r="H50"/>
  <c r="K50"/>
  <c r="H48"/>
  <c r="H47"/>
  <c r="H46"/>
  <c r="J46"/>
  <c r="H40"/>
  <c r="H39"/>
  <c r="H38"/>
  <c r="H37"/>
  <c r="H35"/>
  <c r="H34"/>
  <c r="H33"/>
  <c r="H32"/>
  <c r="H31"/>
  <c r="G35"/>
  <c r="G34"/>
  <c r="G33"/>
  <c r="G32"/>
  <c r="G31"/>
  <c r="H29"/>
  <c r="H28"/>
  <c r="H26"/>
  <c r="H24"/>
  <c r="H22"/>
  <c r="H21"/>
  <c r="H20"/>
  <c r="G29"/>
  <c r="G28"/>
  <c r="H16"/>
  <c r="H15"/>
  <c r="H14"/>
  <c r="H13"/>
  <c r="H12"/>
  <c r="G16"/>
  <c r="G15"/>
  <c r="G14"/>
  <c r="G13"/>
  <c r="G12"/>
  <c r="I173"/>
  <c r="I171"/>
  <c r="I170"/>
  <c r="I166"/>
  <c r="G156"/>
  <c r="I156"/>
  <c r="I155"/>
  <c r="I135"/>
  <c r="I134"/>
  <c r="I133"/>
  <c r="I103"/>
  <c r="I102"/>
  <c r="I97"/>
  <c r="I94"/>
  <c r="I93"/>
  <c r="I59"/>
  <c r="I57"/>
  <c r="I178"/>
  <c r="I177"/>
  <c r="G178"/>
  <c r="G177"/>
  <c r="I148"/>
  <c r="I147"/>
  <c r="I145"/>
  <c r="I144"/>
  <c r="I131"/>
  <c r="I130"/>
  <c r="I128"/>
  <c r="I127"/>
  <c r="J124"/>
  <c r="J125"/>
  <c r="J126"/>
  <c r="G115"/>
  <c r="G103"/>
  <c r="G102"/>
  <c r="G97"/>
  <c r="G96"/>
  <c r="I81"/>
  <c r="I80"/>
  <c r="I79"/>
  <c r="I77"/>
  <c r="I76"/>
  <c r="I75"/>
  <c r="I74"/>
  <c r="G77"/>
  <c r="G76"/>
  <c r="G81"/>
  <c r="G80"/>
  <c r="G79"/>
  <c r="J159"/>
  <c r="J139"/>
  <c r="J136"/>
  <c r="J132"/>
  <c r="J129"/>
  <c r="J118"/>
  <c r="K95"/>
  <c r="I69"/>
  <c r="I34"/>
  <c r="I29"/>
  <c r="I26"/>
  <c r="I24"/>
  <c r="I22"/>
  <c r="I16"/>
  <c r="G22"/>
  <c r="G24"/>
  <c r="G26"/>
  <c r="K111"/>
  <c r="K180"/>
  <c r="K124"/>
  <c r="G21"/>
  <c r="K130"/>
  <c r="J72"/>
  <c r="G20"/>
  <c r="G19"/>
  <c r="G18"/>
  <c r="K127"/>
  <c r="K46"/>
  <c r="H167"/>
  <c r="J167"/>
  <c r="K79"/>
  <c r="J177"/>
  <c r="K173"/>
  <c r="J147"/>
  <c r="J102"/>
  <c r="G92"/>
  <c r="G91"/>
  <c r="G90"/>
  <c r="G89"/>
  <c r="H92"/>
  <c r="K117"/>
  <c r="H116"/>
  <c r="J117"/>
  <c r="J75"/>
  <c r="K134"/>
  <c r="K168"/>
  <c r="I56"/>
  <c r="K102"/>
  <c r="J61"/>
  <c r="K175"/>
  <c r="J171"/>
  <c r="K93"/>
  <c r="J155"/>
  <c r="J79"/>
  <c r="K144"/>
  <c r="J144"/>
  <c r="J37"/>
  <c r="K37"/>
  <c r="J93"/>
  <c r="J173"/>
  <c r="J156"/>
  <c r="K177"/>
  <c r="J57"/>
  <c r="K57"/>
  <c r="K147"/>
  <c r="K171"/>
  <c r="J59"/>
  <c r="J50"/>
  <c r="K75"/>
  <c r="J180"/>
  <c r="J70"/>
  <c r="K59"/>
  <c r="K53"/>
  <c r="H69"/>
  <c r="H170"/>
  <c r="I123"/>
  <c r="H19"/>
  <c r="H18"/>
  <c r="H56"/>
  <c r="H123"/>
  <c r="H143"/>
  <c r="H142"/>
  <c r="H141"/>
  <c r="H140"/>
  <c r="H133"/>
  <c r="K133"/>
  <c r="K74"/>
  <c r="G155"/>
  <c r="I143"/>
  <c r="I142"/>
  <c r="I15"/>
  <c r="G75"/>
  <c r="G74"/>
  <c r="I33"/>
  <c r="I32"/>
  <c r="I28"/>
  <c r="I68"/>
  <c r="I154"/>
  <c r="J154"/>
  <c r="G40"/>
  <c r="G48"/>
  <c r="G51"/>
  <c r="G57"/>
  <c r="G59"/>
  <c r="G62"/>
  <c r="G72"/>
  <c r="G94"/>
  <c r="G128"/>
  <c r="G131"/>
  <c r="G135"/>
  <c r="G138"/>
  <c r="G145"/>
  <c r="G148"/>
  <c r="I44"/>
  <c r="K45"/>
  <c r="I20"/>
  <c r="I19"/>
  <c r="J74"/>
  <c r="K116"/>
  <c r="H115"/>
  <c r="K115"/>
  <c r="K142"/>
  <c r="J142"/>
  <c r="K143"/>
  <c r="J143"/>
  <c r="K170"/>
  <c r="J170"/>
  <c r="K123"/>
  <c r="I165"/>
  <c r="K28"/>
  <c r="K96"/>
  <c r="I122"/>
  <c r="H122"/>
  <c r="H121"/>
  <c r="H120"/>
  <c r="H114"/>
  <c r="J28"/>
  <c r="K167"/>
  <c r="H91"/>
  <c r="K92"/>
  <c r="J92"/>
  <c r="H68"/>
  <c r="K69"/>
  <c r="J69"/>
  <c r="H44"/>
  <c r="K56"/>
  <c r="J56"/>
  <c r="H166"/>
  <c r="H165"/>
  <c r="H164"/>
  <c r="H163"/>
  <c r="I14"/>
  <c r="G47"/>
  <c r="G144"/>
  <c r="G134"/>
  <c r="J135"/>
  <c r="G147"/>
  <c r="G137"/>
  <c r="J138"/>
  <c r="G130"/>
  <c r="J131"/>
  <c r="G93"/>
  <c r="K94"/>
  <c r="G39"/>
  <c r="I153"/>
  <c r="J153"/>
  <c r="G127"/>
  <c r="J128"/>
  <c r="G50"/>
  <c r="I141"/>
  <c r="I67"/>
  <c r="I31"/>
  <c r="I91"/>
  <c r="I90"/>
  <c r="I89"/>
  <c r="G69"/>
  <c r="G56"/>
  <c r="G133"/>
  <c r="J133"/>
  <c r="J141"/>
  <c r="K141"/>
  <c r="J31"/>
  <c r="K31"/>
  <c r="K165"/>
  <c r="I121"/>
  <c r="K122"/>
  <c r="K166"/>
  <c r="H90"/>
  <c r="J91"/>
  <c r="H67"/>
  <c r="J68"/>
  <c r="K43"/>
  <c r="K44"/>
  <c r="I13"/>
  <c r="I12"/>
  <c r="J123"/>
  <c r="G46"/>
  <c r="G68"/>
  <c r="I66"/>
  <c r="J137"/>
  <c r="I18"/>
  <c r="I140"/>
  <c r="J127"/>
  <c r="I152"/>
  <c r="J152"/>
  <c r="I164"/>
  <c r="G38"/>
  <c r="G61"/>
  <c r="J130"/>
  <c r="J134"/>
  <c r="G154"/>
  <c r="G171"/>
  <c r="G173"/>
  <c r="G181"/>
  <c r="I11"/>
  <c r="K164"/>
  <c r="I163"/>
  <c r="K163"/>
  <c r="G44"/>
  <c r="J44"/>
  <c r="G122"/>
  <c r="J122"/>
  <c r="J19"/>
  <c r="K19"/>
  <c r="K121"/>
  <c r="I120"/>
  <c r="K140"/>
  <c r="J140"/>
  <c r="J12"/>
  <c r="K12"/>
  <c r="H89"/>
  <c r="K90"/>
  <c r="J90"/>
  <c r="H66"/>
  <c r="J67"/>
  <c r="G170"/>
  <c r="G142"/>
  <c r="G141"/>
  <c r="G180"/>
  <c r="G153"/>
  <c r="I65"/>
  <c r="G37"/>
  <c r="I151"/>
  <c r="J151"/>
  <c r="G67"/>
  <c r="I10"/>
  <c r="I183"/>
  <c r="K114"/>
  <c r="J114"/>
  <c r="J45"/>
  <c r="J18"/>
  <c r="K18"/>
  <c r="K120"/>
  <c r="K89"/>
  <c r="J89"/>
  <c r="H65"/>
  <c r="J66"/>
  <c r="G11"/>
  <c r="G166"/>
  <c r="G165"/>
  <c r="K11"/>
  <c r="G121"/>
  <c r="G120"/>
  <c r="J120"/>
  <c r="G66"/>
  <c r="I150"/>
  <c r="G152"/>
  <c r="G151"/>
  <c r="G140"/>
  <c r="J150"/>
  <c r="K65"/>
  <c r="J65"/>
  <c r="G114"/>
  <c r="J121"/>
  <c r="J43"/>
  <c r="G65"/>
  <c r="J166"/>
  <c r="G10"/>
  <c r="K183"/>
  <c r="J165"/>
  <c r="G164"/>
  <c r="G150"/>
  <c r="J11"/>
  <c r="G163"/>
  <c r="G183"/>
  <c r="J164"/>
  <c r="J163"/>
</calcChain>
</file>

<file path=xl/sharedStrings.xml><?xml version="1.0" encoding="utf-8"?>
<sst xmlns="http://schemas.openxmlformats.org/spreadsheetml/2006/main" count="791" uniqueCount="184">
  <si>
    <t>5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</si>
  <si>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</si>
  <si>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</si>
  <si>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</si>
  <si>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</si>
  <si>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</si>
  <si>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</si>
  <si>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</si>
  <si>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</si>
  <si>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</si>
  <si>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</si>
  <si>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</si>
  <si>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</si>
  <si>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</si>
  <si>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</si>
  <si>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</si>
  <si>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</si>
  <si>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</si>
  <si>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</si>
  <si>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</si>
  <si>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</si>
  <si>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</si>
  <si>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</si>
  <si>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</si>
  <si>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</si>
  <si>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</si>
  <si>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0203</t>
  </si>
  <si>
    <t>0400</t>
  </si>
  <si>
    <t>0409</t>
  </si>
  <si>
    <t>0500</t>
  </si>
  <si>
    <t>0503</t>
  </si>
  <si>
    <t>0700</t>
  </si>
  <si>
    <t>0702</t>
  </si>
  <si>
    <t>110</t>
  </si>
  <si>
    <t>0800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</si>
  <si>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</si>
  <si>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</si>
  <si>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</si>
  <si>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</si>
  <si>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</si>
  <si>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</si>
  <si>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</si>
  <si>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</si>
  <si>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</si>
  <si>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</si>
  <si>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</si>
  <si>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</si>
  <si>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</si>
  <si>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</si>
  <si>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</si>
  <si>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</si>
  <si>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</si>
  <si>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</si>
  <si>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</si>
  <si>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</si>
  <si>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</si>
  <si>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</si>
  <si>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</si>
  <si>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</si>
  <si>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</si>
  <si>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</si>
  <si>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</si>
  <si>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</si>
  <si>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</si>
  <si>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Расходы на подвоз участников на районные и краевые мероприятия и совревнования в рамках программы </t>
  </si>
  <si>
    <t xml:space="preserve"> Иные межбюджетные трансферты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</si>
  <si>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</si>
  <si>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ВСЕГО</t>
  </si>
  <si>
    <t>Непрограммные расходы  органов  представительной власти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</si>
  <si>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</si>
  <si>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 xml:space="preserve">Иные межбюджетные трансферты на решение вопросов местного значения 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</si>
  <si>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</si>
  <si>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</si>
  <si>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</si>
  <si>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</si>
  <si>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Отдельные мероприятия</t>
  </si>
  <si>
    <t>Фунционирование органов представительной власти</t>
  </si>
  <si>
    <t>Администрация Сотниковского сельсовета Канского района Красноярского края</t>
  </si>
  <si>
    <t>834</t>
  </si>
  <si>
    <t>Муниципальная программа "Основные направления развития благоустройства в Сотниковском  сельсовете"</t>
  </si>
  <si>
    <t>Обеспечение деятельности ( оказания услуг) хозяйственных групп в рамках отдельных мероприятий муниципальной программы "Благоустройство и развития благоустройства в Сотниковском сельсовете"</t>
  </si>
  <si>
    <t>0300</t>
  </si>
  <si>
    <t>0309</t>
  </si>
  <si>
    <t>Муниципальная программа " Основные направления развития благоустройства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</si>
  <si>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</si>
  <si>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развития благоустройства в Сотниковском сельсовете"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</si>
  <si>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</si>
  <si>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Благоустройство в рамках отдельных мероприятий муниципальной программы "Основные направления развития благоустройства в Сотниковском сельсовете""  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</si>
  <si>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</si>
  <si>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Муниципальная программа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</si>
  <si>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</si>
  <si>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</si>
  <si>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"Основные напрвления развития благоустройства в Сотниковском сельсовете"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</si>
  <si>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</si>
  <si>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</si>
  <si>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</si>
  <si>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</si>
  <si>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 xml:space="preserve">Содержание автомобильных дорог общего пользования местного значения и искусственных сооружений за счет акцизов на гсм в рамках отдельных мероприятий муниципальной программы "Основные направления благоустройства в Сотниковском сельсовете" 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</si>
  <si>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</si>
  <si>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Ведомственная структура расходов  бюджета сельсовета   </t>
  </si>
  <si>
    <t>Приложение № 4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</si>
  <si>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</si>
  <si>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к Решению</t>
  </si>
  <si>
    <t>Отклонения</t>
  </si>
  <si>
    <t>% исполнения</t>
  </si>
  <si>
    <t>Резервные  фонды</t>
  </si>
  <si>
    <t>Другие общегосударственные вопросы</t>
  </si>
  <si>
    <t>0310</t>
  </si>
  <si>
    <t>Обеспечение пожарной безопасности</t>
  </si>
  <si>
    <t>Обеспечение пожарной безопасности в рамках непрограммных расходов органов исполнительной власти</t>
  </si>
  <si>
    <t>Профилактика экстремизма и терроризма(тиражирование листовок)в рамках непрограммных расходов органов исполнительной власти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</si>
  <si>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</si>
  <si>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</si>
  <si>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</si>
  <si>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Жилищно-коммунальное хозяйство</t>
  </si>
  <si>
    <t>Жилищное хозяйство</t>
  </si>
  <si>
    <t>0501</t>
  </si>
  <si>
    <t>Ремонт муниципального жилья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</si>
  <si>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организацию  деятельности районного отряда "Подросток" в рамках отдельных мероприятий муниципальной программы "Основные направления развития благоустройства в Сотниковском сельсовете"</t>
  </si>
  <si>
    <t>Культура и кинематография</t>
  </si>
  <si>
    <t>Образование</t>
  </si>
  <si>
    <t>первоначальный бюджет</t>
  </si>
  <si>
    <t>окончательный бюджет</t>
  </si>
  <si>
    <t>8</t>
  </si>
  <si>
    <t>Расходы на исполнение судебных актов, вступивших в силу, по искам к муниципальному образованию в рамках непрограммных расходов органов исполнительной власти</t>
  </si>
  <si>
    <t>7310001020</t>
  </si>
  <si>
    <t>7310000860</t>
  </si>
  <si>
    <t>0190099010</t>
  </si>
  <si>
    <t>7310075140</t>
  </si>
  <si>
    <t>7310000000</t>
  </si>
  <si>
    <t>7310051180</t>
  </si>
  <si>
    <t>7300000000</t>
  </si>
  <si>
    <t>7110000220</t>
  </si>
  <si>
    <t>7110000000</t>
  </si>
  <si>
    <t>7100000000</t>
  </si>
  <si>
    <t>7310000210</t>
  </si>
  <si>
    <t>7310010210</t>
  </si>
  <si>
    <t>7310006070</t>
  </si>
  <si>
    <t>7310010110</t>
  </si>
  <si>
    <t>0190003080</t>
  </si>
  <si>
    <t>0190003000</t>
  </si>
  <si>
    <t>019000000</t>
  </si>
  <si>
    <t>0100000000</t>
  </si>
  <si>
    <t>0190000000</t>
  </si>
  <si>
    <t>7310000010</t>
  </si>
  <si>
    <t>7310000020</t>
  </si>
  <si>
    <t>0190023720</t>
  </si>
  <si>
    <t xml:space="preserve">Расходы на капитальный ремонт автомобильных дорог общего пользования 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</si>
  <si>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>019007393Б</t>
  </si>
  <si>
    <t xml:space="preserve">Софинансирование расходов на капитальный ремонт автомобильных дорог общего пользования  за счет средств дорожного фонда в рамках отдельных мероприятий муниципальной программы "Основные направления благоустройства в Сотниковском сельсовете"  </t>
  </si>
  <si>
    <t>01900S393Б</t>
  </si>
  <si>
    <t xml:space="preserve">Расходы на содержание автомобильных дорог общего пользования местного значения и искусственных сооружений за счет средств дорожного фонда Красноярского края  в рамках отдельных мероприятий муниципальной программы "Основные направления благоустройства в Сотниковском сельсовете"  </t>
  </si>
  <si>
    <t>019007393А</t>
  </si>
  <si>
    <t>01900S393А</t>
  </si>
  <si>
    <t>Обустройство пешеходных переходов и нанесение дорожной разметки за счет средств дорожного фонда красноярского края в рамках отдельных мероприятий муниципальной программы "Основные направления развития благоустройства в Сотниковском сельсовете"</t>
  </si>
  <si>
    <t>Софинансирование обустройство пешеходных переходов и нанесение дорожной разметки за счет средств дорожного фонда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</si>
  <si>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Софинансирование расходов на содержание автомобильных дорог общего пользования местного значения и искусственных сооружений за счет средств дорожного фонда   в рамках отдельных мероприятий муниципальной программы "Основные направления благоустройства в Сотниковском сельсовете"  </t>
  </si>
  <si>
    <t>01900S4920</t>
  </si>
  <si>
    <t>0190074920</t>
  </si>
  <si>
    <t>0190002040</t>
  </si>
  <si>
    <t>0190003040</t>
  </si>
  <si>
    <t>0190003030</t>
  </si>
  <si>
    <t>0190003060</t>
  </si>
  <si>
    <t>0190060000</t>
  </si>
  <si>
    <t>0190060010</t>
  </si>
  <si>
    <t>0190060040</t>
  </si>
  <si>
    <t>0190006000</t>
  </si>
  <si>
    <t>0190006030</t>
  </si>
  <si>
    <t>0190006050</t>
  </si>
  <si>
    <t>0190006130</t>
  </si>
  <si>
    <t>0290010210</t>
  </si>
  <si>
    <t>0290008620</t>
  </si>
  <si>
    <t>0290008610</t>
  </si>
  <si>
    <t>Прочие межбюджетные трансферты на организацию библиотечного обслуживния</t>
  </si>
  <si>
    <t>0290002040</t>
  </si>
  <si>
    <t>Обеспечение первичных мер пожарной безопасности за счет средств бюджета края в рамках непрограммных расходов органов исполнительной власти</t>
  </si>
  <si>
    <t>Софинансирование обеспечения первичных мер пожарной безопасности за счет средств местного бюджета в рамках непрограммных расходов органов исполнительной власти</t>
  </si>
  <si>
    <t>7310074120</t>
  </si>
  <si>
    <t>73100S4120</t>
  </si>
  <si>
    <t>0190010130</t>
  </si>
  <si>
    <t>Факт                    на 2016 год</t>
  </si>
  <si>
    <t>0290000000</t>
  </si>
  <si>
    <t>0200000000</t>
  </si>
  <si>
    <t>от 31.05.2017г.№19-53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</si>
</sst>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12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49" fontId="8" fillId="2" borderId="3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166" fontId="7" fillId="0" borderId="3" xfId="0" applyNumberFormat="1" applyFont="1" applyFill="1" applyBorder="1" applyAlignment="1" applyProtection="1">
      <alignment horizontal="left" vertical="center" wrapText="1"/>
    </xf>
    <xf numFmtId="1" fontId="7" fillId="0" borderId="3" xfId="0" applyNumberFormat="1" applyFont="1" applyFill="1" applyBorder="1" applyAlignment="1" applyProtection="1">
      <alignment horizontal="left" vertical="center" wrapText="1"/>
    </xf>
    <xf numFmtId="165" fontId="7" fillId="0" borderId="3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/>
    </xf>
    <xf numFmtId="164" fontId="7" fillId="0" borderId="3" xfId="0" applyNumberFormat="1" applyFont="1" applyBorder="1" applyAlignment="1" applyProtection="1">
      <alignment horizontal="right" vertical="top" wrapText="1"/>
    </xf>
    <xf numFmtId="0" fontId="6" fillId="0" borderId="0" xfId="0" applyFont="1"/>
    <xf numFmtId="4" fontId="7" fillId="2" borderId="9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7" fillId="0" borderId="3" xfId="0" applyNumberFormat="1" applyFont="1" applyBorder="1" applyAlignment="1" applyProtection="1">
      <alignment horizontal="right" wrapText="1"/>
    </xf>
    <xf numFmtId="4" fontId="7" fillId="0" borderId="10" xfId="0" applyNumberFormat="1" applyFont="1" applyFill="1" applyBorder="1" applyAlignment="1" applyProtection="1">
      <alignment horizont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wrapText="1"/>
    </xf>
    <xf numFmtId="4" fontId="7" fillId="2" borderId="10" xfId="0" applyNumberFormat="1" applyFont="1" applyFill="1" applyBorder="1" applyAlignment="1" applyProtection="1">
      <alignment horizontal="center" wrapText="1"/>
    </xf>
    <xf numFmtId="49" fontId="9" fillId="0" borderId="3" xfId="0" applyNumberFormat="1" applyFont="1" applyFill="1" applyBorder="1" applyAlignment="1" applyProtection="1">
      <alignment horizontal="center" wrapText="1"/>
    </xf>
    <xf numFmtId="4" fontId="9" fillId="2" borderId="10" xfId="0" applyNumberFormat="1" applyFont="1" applyFill="1" applyBorder="1" applyAlignment="1" applyProtection="1">
      <alignment horizontal="center" wrapText="1"/>
    </xf>
    <xf numFmtId="164" fontId="9" fillId="0" borderId="3" xfId="0" applyNumberFormat="1" applyFont="1" applyBorder="1" applyAlignment="1" applyProtection="1">
      <alignment horizontal="right" wrapText="1"/>
    </xf>
    <xf numFmtId="4" fontId="9" fillId="0" borderId="10" xfId="0" applyNumberFormat="1" applyFont="1" applyFill="1" applyBorder="1" applyAlignment="1" applyProtection="1">
      <alignment horizont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Border="1" applyAlignment="1" applyProtection="1">
      <alignment horizontal="right" vertical="top" wrapText="1"/>
    </xf>
    <xf numFmtId="4" fontId="0" fillId="0" borderId="0" xfId="0" applyNumberFormat="1"/>
    <xf numFmtId="4" fontId="9" fillId="0" borderId="12" xfId="0" applyNumberFormat="1" applyFont="1" applyBorder="1" applyAlignment="1" applyProtection="1">
      <alignment horizontal="center"/>
    </xf>
    <xf numFmtId="0" fontId="4" fillId="2" borderId="0" xfId="0" applyFont="1" applyFill="1"/>
    <xf numFmtId="0" fontId="1" fillId="2" borderId="8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/>
    <xf numFmtId="2" fontId="7" fillId="2" borderId="3" xfId="0" applyNumberFormat="1" applyFont="1" applyFill="1" applyBorder="1" applyAlignment="1" applyProtection="1"/>
    <xf numFmtId="0" fontId="7" fillId="2" borderId="3" xfId="0" applyFont="1" applyFill="1" applyBorder="1"/>
    <xf numFmtId="2" fontId="7" fillId="2" borderId="3" xfId="0" applyNumberFormat="1" applyFont="1" applyFill="1" applyBorder="1"/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7" fillId="2" borderId="10" xfId="0" applyNumberFormat="1" applyFont="1" applyFill="1" applyBorder="1" applyAlignment="1" applyProtection="1">
      <alignment horizontal="right" vertical="center" wrapText="1"/>
    </xf>
    <xf numFmtId="4" fontId="8" fillId="2" borderId="10" xfId="0" applyNumberFormat="1" applyFont="1" applyFill="1" applyBorder="1" applyAlignment="1" applyProtection="1">
      <alignment horizontal="right" wrapText="1"/>
    </xf>
    <xf numFmtId="2" fontId="7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49" fontId="1" fillId="0" borderId="5" xfId="0" applyNumberFormat="1" applyFont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right" vertical="top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2" fontId="7" fillId="2" borderId="10" xfId="0" applyNumberFormat="1" applyFont="1" applyFill="1" applyBorder="1"/>
    <xf numFmtId="4" fontId="7" fillId="0" borderId="10" xfId="0" applyNumberFormat="1" applyFont="1" applyFill="1" applyBorder="1" applyAlignment="1" applyProtection="1">
      <alignment horizontal="right" wrapText="1"/>
    </xf>
    <xf numFmtId="4" fontId="7" fillId="0" borderId="10" xfId="0" applyNumberFormat="1" applyFont="1" applyFill="1" applyBorder="1" applyAlignment="1" applyProtection="1">
      <alignment horizontal="right" vertical="center" wrapText="1"/>
    </xf>
    <xf numFmtId="4" fontId="7" fillId="2" borderId="10" xfId="0" applyNumberFormat="1" applyFont="1" applyFill="1" applyBorder="1" applyAlignment="1" applyProtection="1">
      <alignment horizontal="right" wrapText="1"/>
    </xf>
    <xf numFmtId="4" fontId="9" fillId="2" borderId="10" xfId="0" applyNumberFormat="1" applyFont="1" applyFill="1" applyBorder="1" applyAlignment="1" applyProtection="1">
      <alignment horizontal="right" wrapText="1"/>
    </xf>
    <xf numFmtId="164" fontId="9" fillId="0" borderId="13" xfId="0" applyNumberFormat="1" applyFont="1" applyBorder="1" applyAlignment="1" applyProtection="1">
      <alignment horizontal="right" vertical="top" wrapText="1"/>
    </xf>
    <xf numFmtId="0" fontId="9" fillId="2" borderId="3" xfId="0" applyFont="1" applyFill="1" applyBorder="1"/>
    <xf numFmtId="49" fontId="9" fillId="2" borderId="2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/>
    <xf numFmtId="164" fontId="9" fillId="0" borderId="13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5"/>
  <sheetViews>
    <sheetView tabSelected="1" view="pageBreakPreview" topLeftCell="D1" zoomScaleNormal="100" zoomScaleSheetLayoutView="100" workbookViewId="0">
      <selection activeCell="J3" sqref="J3:K3"/>
    </sheetView>
  </sheetViews>
  <sheetFormatPr defaultRowHeight="12.75"/>
  <cols>
    <col min="2" max="2" width="10.7109375" style="5" customWidth="1"/>
    <col min="3" max="3" width="121.85546875" style="5" customWidth="1"/>
    <col min="4" max="4" width="15.28515625" style="10" customWidth="1"/>
    <col min="5" max="5" width="18.140625" style="10" customWidth="1"/>
    <col min="6" max="6" width="10.85546875" style="10" customWidth="1"/>
    <col min="7" max="8" width="17" style="17" customWidth="1"/>
    <col min="9" max="9" width="18.28515625" style="69" customWidth="1"/>
    <col min="10" max="10" width="11.5703125" customWidth="1"/>
    <col min="11" max="11" width="14.5703125" customWidth="1"/>
  </cols>
  <sheetData>
    <row r="1" spans="2:11" ht="18.75" customHeight="1">
      <c r="B1" s="1"/>
      <c r="C1" s="2"/>
      <c r="D1" s="50"/>
      <c r="E1" s="50"/>
      <c r="F1" s="50"/>
      <c r="G1" s="51"/>
      <c r="H1" s="51"/>
      <c r="J1" s="101" t="s">
        <v>100</v>
      </c>
      <c r="K1" s="101"/>
    </row>
    <row r="2" spans="2:11" ht="18.75" customHeight="1">
      <c r="B2" s="1"/>
      <c r="C2" s="2"/>
      <c r="D2" s="50"/>
      <c r="E2" s="50"/>
      <c r="F2" s="50"/>
      <c r="G2" s="51"/>
      <c r="H2" s="51"/>
      <c r="J2" s="101" t="s">
        <v>102</v>
      </c>
      <c r="K2" s="101"/>
    </row>
    <row r="3" spans="2:11" ht="18.75" customHeight="1">
      <c r="B3" s="1"/>
      <c r="C3" s="2"/>
      <c r="D3" s="50"/>
      <c r="E3" s="50"/>
      <c r="F3" s="50"/>
      <c r="G3" s="51"/>
      <c r="H3" s="51"/>
      <c r="J3" s="101" t="s">
        <v>183</v>
      </c>
      <c r="K3" s="101"/>
    </row>
    <row r="4" spans="2:11" ht="18.75">
      <c r="B4" s="1"/>
      <c r="C4" s="2"/>
      <c r="D4" s="6"/>
      <c r="E4" s="6"/>
      <c r="F4" s="6"/>
      <c r="G4" s="15"/>
      <c r="H4" s="15"/>
    </row>
    <row r="5" spans="2:11" ht="25.5" customHeight="1">
      <c r="B5" s="1"/>
      <c r="C5" s="100" t="s">
        <v>99</v>
      </c>
      <c r="D5" s="100"/>
      <c r="E5" s="100"/>
      <c r="F5" s="100"/>
      <c r="G5" s="11"/>
      <c r="H5" s="11"/>
    </row>
    <row r="6" spans="2:11">
      <c r="B6" s="3"/>
      <c r="C6" s="40"/>
      <c r="D6" s="7"/>
      <c r="E6" s="7"/>
      <c r="F6" s="7"/>
      <c r="G6" s="16"/>
      <c r="H6" s="16"/>
    </row>
    <row r="7" spans="2:11" ht="19.5" thickBot="1">
      <c r="B7" s="25"/>
      <c r="C7" s="4"/>
      <c r="D7" s="8"/>
      <c r="E7" s="8"/>
      <c r="F7" s="9"/>
      <c r="G7" s="12"/>
      <c r="H7" s="12"/>
      <c r="K7" s="12" t="s">
        <v>55</v>
      </c>
    </row>
    <row r="8" spans="2:11" ht="48" thickBot="1">
      <c r="B8" s="13" t="s">
        <v>35</v>
      </c>
      <c r="C8" s="13" t="s">
        <v>36</v>
      </c>
      <c r="D8" s="13" t="s">
        <v>37</v>
      </c>
      <c r="E8" s="13" t="s">
        <v>38</v>
      </c>
      <c r="F8" s="13" t="s">
        <v>39</v>
      </c>
      <c r="G8" s="41" t="s">
        <v>121</v>
      </c>
      <c r="H8" s="41" t="s">
        <v>122</v>
      </c>
      <c r="I8" s="70" t="s">
        <v>180</v>
      </c>
      <c r="J8" s="97" t="s">
        <v>103</v>
      </c>
      <c r="K8" s="98" t="s">
        <v>104</v>
      </c>
    </row>
    <row r="9" spans="2:11" ht="16.5" thickBot="1">
      <c r="B9" s="14" t="s">
        <v>1</v>
      </c>
      <c r="C9" s="14" t="s">
        <v>2</v>
      </c>
      <c r="D9" s="14" t="s">
        <v>4</v>
      </c>
      <c r="E9" s="14" t="s">
        <v>0</v>
      </c>
      <c r="F9" s="14" t="s">
        <v>5</v>
      </c>
      <c r="G9" s="42" t="s">
        <v>3</v>
      </c>
      <c r="H9" s="80" t="s">
        <v>123</v>
      </c>
      <c r="I9" s="79">
        <v>9</v>
      </c>
      <c r="J9" s="96">
        <v>10</v>
      </c>
      <c r="K9" s="96">
        <v>11</v>
      </c>
    </row>
    <row r="10" spans="2:11" ht="19.5" customHeight="1">
      <c r="B10" s="18" t="s">
        <v>78</v>
      </c>
      <c r="C10" s="27" t="s">
        <v>77</v>
      </c>
      <c r="D10" s="92" t="s">
        <v>7</v>
      </c>
      <c r="E10" s="92" t="s">
        <v>7</v>
      </c>
      <c r="F10" s="92" t="s">
        <v>7</v>
      </c>
      <c r="G10" s="93">
        <f>G12+G18+G31+G37+G43+G65+G74+G89+G114+G150</f>
        <v>4204.2</v>
      </c>
      <c r="H10" s="93">
        <f>H12+H18+H31+H37+H43+H65+H74+H89+H114+H150</f>
        <v>6439.6</v>
      </c>
      <c r="I10" s="93">
        <f>I12+I18+I31+I37+I43+I65+I74+I89+I114+I150</f>
        <v>5723.1</v>
      </c>
      <c r="J10" s="93">
        <f>J12+J18+J31+J37+J43+J65+J74+J89+J114+J150</f>
        <v>-731.9</v>
      </c>
      <c r="K10" s="63">
        <f>I10/H10*100</f>
        <v>88.873532517547673</v>
      </c>
    </row>
    <row r="11" spans="2:11" ht="20.25">
      <c r="B11" s="19" t="s">
        <v>78</v>
      </c>
      <c r="C11" s="28" t="s">
        <v>9</v>
      </c>
      <c r="D11" s="94" t="s">
        <v>8</v>
      </c>
      <c r="E11" s="94" t="s">
        <v>7</v>
      </c>
      <c r="F11" s="94" t="s">
        <v>7</v>
      </c>
      <c r="G11" s="95">
        <f>G12+G18+G31+G37+G43</f>
        <v>3120.2999999999997</v>
      </c>
      <c r="H11" s="95">
        <f>H12+H18+H31+H37+H43</f>
        <v>3580.8</v>
      </c>
      <c r="I11" s="95">
        <f>I12+I18+I31+I37+I43</f>
        <v>3177.4</v>
      </c>
      <c r="J11" s="66">
        <f>I11-G11</f>
        <v>57.100000000000364</v>
      </c>
      <c r="K11" s="63">
        <f>I11/H11*100</f>
        <v>88.734361036639854</v>
      </c>
    </row>
    <row r="12" spans="2:11" ht="41.25" customHeight="1">
      <c r="B12" s="57" t="s">
        <v>78</v>
      </c>
      <c r="C12" s="54" t="s">
        <v>47</v>
      </c>
      <c r="D12" s="61" t="s">
        <v>48</v>
      </c>
      <c r="E12" s="29" t="s">
        <v>7</v>
      </c>
      <c r="F12" s="29" t="s">
        <v>7</v>
      </c>
      <c r="G12" s="62">
        <f t="shared" ref="G12:I15" si="0">G13</f>
        <v>572.6</v>
      </c>
      <c r="H12" s="62">
        <f t="shared" si="0"/>
        <v>584.20000000000005</v>
      </c>
      <c r="I12" s="71">
        <f t="shared" si="0"/>
        <v>566.9</v>
      </c>
      <c r="J12" s="52">
        <f>I12-H12</f>
        <v>-17.300000000000068</v>
      </c>
      <c r="K12" s="63">
        <f>I12/H12*100</f>
        <v>97.038685381718579</v>
      </c>
    </row>
    <row r="13" spans="2:11" ht="20.25" customHeight="1">
      <c r="B13" s="21" t="s">
        <v>78</v>
      </c>
      <c r="C13" s="26" t="s">
        <v>68</v>
      </c>
      <c r="D13" s="29" t="s">
        <v>48</v>
      </c>
      <c r="E13" s="29" t="s">
        <v>134</v>
      </c>
      <c r="F13" s="29" t="s">
        <v>7</v>
      </c>
      <c r="G13" s="46">
        <f t="shared" si="0"/>
        <v>572.6</v>
      </c>
      <c r="H13" s="46">
        <f t="shared" si="0"/>
        <v>584.20000000000005</v>
      </c>
      <c r="I13" s="72">
        <f t="shared" si="0"/>
        <v>566.9</v>
      </c>
      <c r="J13" s="43"/>
      <c r="K13" s="43"/>
    </row>
    <row r="14" spans="2:11" ht="20.25">
      <c r="B14" s="20" t="s">
        <v>78</v>
      </c>
      <c r="C14" s="26" t="s">
        <v>76</v>
      </c>
      <c r="D14" s="29" t="s">
        <v>48</v>
      </c>
      <c r="E14" s="29" t="s">
        <v>133</v>
      </c>
      <c r="F14" s="29" t="s">
        <v>7</v>
      </c>
      <c r="G14" s="46">
        <f t="shared" si="0"/>
        <v>572.6</v>
      </c>
      <c r="H14" s="46">
        <f t="shared" si="0"/>
        <v>584.20000000000005</v>
      </c>
      <c r="I14" s="72">
        <f t="shared" si="0"/>
        <v>566.9</v>
      </c>
      <c r="J14" s="43"/>
      <c r="K14" s="43"/>
    </row>
    <row r="15" spans="2:11" ht="22.5" customHeight="1">
      <c r="B15" s="21" t="s">
        <v>78</v>
      </c>
      <c r="C15" s="26" t="s">
        <v>56</v>
      </c>
      <c r="D15" s="29" t="s">
        <v>48</v>
      </c>
      <c r="E15" s="29" t="s">
        <v>132</v>
      </c>
      <c r="F15" s="29"/>
      <c r="G15" s="46">
        <f t="shared" si="0"/>
        <v>572.6</v>
      </c>
      <c r="H15" s="46">
        <f t="shared" si="0"/>
        <v>584.20000000000005</v>
      </c>
      <c r="I15" s="73">
        <f t="shared" si="0"/>
        <v>566.9</v>
      </c>
      <c r="J15" s="43"/>
      <c r="K15" s="43"/>
    </row>
    <row r="16" spans="2:11" ht="41.25" customHeight="1">
      <c r="B16" s="20" t="s">
        <v>78</v>
      </c>
      <c r="C16" s="26" t="s">
        <v>57</v>
      </c>
      <c r="D16" s="29" t="s">
        <v>48</v>
      </c>
      <c r="E16" s="29" t="s">
        <v>132</v>
      </c>
      <c r="F16" s="29" t="s">
        <v>10</v>
      </c>
      <c r="G16" s="46">
        <f>G17</f>
        <v>572.6</v>
      </c>
      <c r="H16" s="46">
        <f>H17</f>
        <v>584.20000000000005</v>
      </c>
      <c r="I16" s="73">
        <f>I17</f>
        <v>566.9</v>
      </c>
      <c r="J16" s="43"/>
      <c r="K16" s="43"/>
    </row>
    <row r="17" spans="2:11" ht="24.75" customHeight="1">
      <c r="B17" s="21" t="s">
        <v>78</v>
      </c>
      <c r="C17" s="26" t="s">
        <v>12</v>
      </c>
      <c r="D17" s="29" t="s">
        <v>48</v>
      </c>
      <c r="E17" s="29" t="s">
        <v>132</v>
      </c>
      <c r="F17" s="29" t="s">
        <v>11</v>
      </c>
      <c r="G17" s="46">
        <v>572.6</v>
      </c>
      <c r="H17" s="46">
        <v>584.20000000000005</v>
      </c>
      <c r="I17" s="73">
        <v>566.9</v>
      </c>
      <c r="J17" s="43"/>
      <c r="K17" s="43"/>
    </row>
    <row r="18" spans="2:11" ht="42" customHeight="1">
      <c r="B18" s="57" t="s">
        <v>78</v>
      </c>
      <c r="C18" s="54" t="s">
        <v>49</v>
      </c>
      <c r="D18" s="61" t="s">
        <v>50</v>
      </c>
      <c r="E18" s="29"/>
      <c r="F18" s="29"/>
      <c r="G18" s="62">
        <f t="shared" ref="G18:I19" si="1">G19</f>
        <v>2294</v>
      </c>
      <c r="H18" s="64">
        <f t="shared" si="1"/>
        <v>2758.7999999999997</v>
      </c>
      <c r="I18" s="62">
        <f t="shared" si="1"/>
        <v>2431.6999999999998</v>
      </c>
      <c r="J18" s="52">
        <f>I18-H18</f>
        <v>-327.09999999999991</v>
      </c>
      <c r="K18" s="63">
        <f>I18/H18*100</f>
        <v>88.143395679280843</v>
      </c>
    </row>
    <row r="19" spans="2:11" ht="20.25">
      <c r="B19" s="21" t="s">
        <v>78</v>
      </c>
      <c r="C19" s="26" t="s">
        <v>58</v>
      </c>
      <c r="D19" s="29" t="s">
        <v>50</v>
      </c>
      <c r="E19" s="29" t="s">
        <v>131</v>
      </c>
      <c r="F19" s="29" t="s">
        <v>7</v>
      </c>
      <c r="G19" s="47">
        <f t="shared" si="1"/>
        <v>2294</v>
      </c>
      <c r="H19" s="47">
        <f t="shared" si="1"/>
        <v>2758.7999999999997</v>
      </c>
      <c r="I19" s="74">
        <f>I20</f>
        <v>2431.6999999999998</v>
      </c>
      <c r="J19" s="52">
        <f>I19-H19</f>
        <v>-327.09999999999991</v>
      </c>
      <c r="K19" s="63">
        <f>I19/H19*100</f>
        <v>88.143395679280843</v>
      </c>
    </row>
    <row r="20" spans="2:11" ht="20.25">
      <c r="B20" s="20" t="s">
        <v>78</v>
      </c>
      <c r="C20" s="26" t="s">
        <v>59</v>
      </c>
      <c r="D20" s="29" t="s">
        <v>50</v>
      </c>
      <c r="E20" s="29" t="s">
        <v>129</v>
      </c>
      <c r="F20" s="29" t="s">
        <v>7</v>
      </c>
      <c r="G20" s="47">
        <f>G21+G28</f>
        <v>2294</v>
      </c>
      <c r="H20" s="47">
        <f>H21+H28</f>
        <v>2758.7999999999997</v>
      </c>
      <c r="I20" s="87">
        <f>I21+I28</f>
        <v>2431.6999999999998</v>
      </c>
      <c r="J20" s="43"/>
      <c r="K20" s="43"/>
    </row>
    <row r="21" spans="2:11" ht="45" customHeight="1">
      <c r="B21" s="21" t="s">
        <v>78</v>
      </c>
      <c r="C21" s="26" t="s">
        <v>60</v>
      </c>
      <c r="D21" s="29" t="s">
        <v>50</v>
      </c>
      <c r="E21" s="29" t="s">
        <v>135</v>
      </c>
      <c r="F21" s="29" t="s">
        <v>7</v>
      </c>
      <c r="G21" s="53">
        <f>G22+G24+G26</f>
        <v>2222.6999999999998</v>
      </c>
      <c r="H21" s="53">
        <f>H22+H24+H26</f>
        <v>2676.7999999999997</v>
      </c>
      <c r="I21" s="86">
        <f>I22+I24+I26</f>
        <v>2352</v>
      </c>
      <c r="J21" s="52"/>
      <c r="K21" s="52"/>
    </row>
    <row r="22" spans="2:11" ht="38.25" customHeight="1">
      <c r="B22" s="20" t="s">
        <v>78</v>
      </c>
      <c r="C22" s="26" t="s">
        <v>57</v>
      </c>
      <c r="D22" s="29" t="s">
        <v>50</v>
      </c>
      <c r="E22" s="29" t="s">
        <v>135</v>
      </c>
      <c r="F22" s="29" t="s">
        <v>10</v>
      </c>
      <c r="G22" s="60">
        <f>G23</f>
        <v>1947.8</v>
      </c>
      <c r="H22" s="60">
        <f>H23</f>
        <v>2105.6999999999998</v>
      </c>
      <c r="I22" s="73">
        <f>I23</f>
        <v>1983.4</v>
      </c>
      <c r="J22" s="52"/>
      <c r="K22" s="52"/>
    </row>
    <row r="23" spans="2:11" ht="22.5" customHeight="1">
      <c r="B23" s="21" t="s">
        <v>78</v>
      </c>
      <c r="C23" s="26" t="s">
        <v>12</v>
      </c>
      <c r="D23" s="29" t="s">
        <v>50</v>
      </c>
      <c r="E23" s="29" t="s">
        <v>135</v>
      </c>
      <c r="F23" s="29" t="s">
        <v>11</v>
      </c>
      <c r="G23" s="46">
        <v>1947.8</v>
      </c>
      <c r="H23" s="46">
        <v>2105.6999999999998</v>
      </c>
      <c r="I23" s="73">
        <v>1983.4</v>
      </c>
      <c r="J23" s="52">
        <f>I23-H23</f>
        <v>-122.29999999999973</v>
      </c>
      <c r="K23" s="63">
        <f>I23/H23*100</f>
        <v>94.191955169302375</v>
      </c>
    </row>
    <row r="24" spans="2:11" ht="23.25" customHeight="1">
      <c r="B24" s="20" t="s">
        <v>78</v>
      </c>
      <c r="C24" s="26" t="s">
        <v>14</v>
      </c>
      <c r="D24" s="29" t="s">
        <v>50</v>
      </c>
      <c r="E24" s="29" t="s">
        <v>135</v>
      </c>
      <c r="F24" s="29" t="s">
        <v>13</v>
      </c>
      <c r="G24" s="46">
        <f>G25</f>
        <v>272.89999999999998</v>
      </c>
      <c r="H24" s="46">
        <f>H25</f>
        <v>569.1</v>
      </c>
      <c r="I24" s="73">
        <f>I25</f>
        <v>367.7</v>
      </c>
      <c r="J24" s="43"/>
      <c r="K24" s="43"/>
    </row>
    <row r="25" spans="2:11" ht="25.5" customHeight="1">
      <c r="B25" s="21" t="s">
        <v>78</v>
      </c>
      <c r="C25" s="26" t="s">
        <v>61</v>
      </c>
      <c r="D25" s="29" t="s">
        <v>50</v>
      </c>
      <c r="E25" s="29" t="s">
        <v>135</v>
      </c>
      <c r="F25" s="29" t="s">
        <v>15</v>
      </c>
      <c r="G25" s="46">
        <v>272.89999999999998</v>
      </c>
      <c r="H25" s="46">
        <v>569.1</v>
      </c>
      <c r="I25" s="73">
        <v>367.7</v>
      </c>
      <c r="J25" s="52">
        <f>I25-H25</f>
        <v>-201.40000000000003</v>
      </c>
      <c r="K25" s="63">
        <f>I25/H25*100</f>
        <v>64.610788965032512</v>
      </c>
    </row>
    <row r="26" spans="2:11" ht="20.25">
      <c r="B26" s="20" t="s">
        <v>78</v>
      </c>
      <c r="C26" s="26" t="s">
        <v>22</v>
      </c>
      <c r="D26" s="29" t="s">
        <v>50</v>
      </c>
      <c r="E26" s="29" t="s">
        <v>135</v>
      </c>
      <c r="F26" s="29" t="s">
        <v>21</v>
      </c>
      <c r="G26" s="46">
        <f>G27</f>
        <v>2</v>
      </c>
      <c r="H26" s="46">
        <f>H27</f>
        <v>2</v>
      </c>
      <c r="I26" s="74">
        <f>I27</f>
        <v>0.9</v>
      </c>
      <c r="J26" s="43"/>
      <c r="K26" s="43"/>
    </row>
    <row r="27" spans="2:11" ht="20.25">
      <c r="B27" s="21" t="s">
        <v>78</v>
      </c>
      <c r="C27" s="26" t="s">
        <v>23</v>
      </c>
      <c r="D27" s="29" t="s">
        <v>50</v>
      </c>
      <c r="E27" s="29" t="s">
        <v>135</v>
      </c>
      <c r="F27" s="29" t="s">
        <v>6</v>
      </c>
      <c r="G27" s="46">
        <v>2</v>
      </c>
      <c r="H27" s="46">
        <v>2</v>
      </c>
      <c r="I27" s="74">
        <v>0.9</v>
      </c>
      <c r="J27" s="52">
        <f>I27-H27</f>
        <v>-1.1000000000000001</v>
      </c>
      <c r="K27" s="63">
        <f>I27/H27*100</f>
        <v>45</v>
      </c>
    </row>
    <row r="28" spans="2:11" ht="42.75" customHeight="1">
      <c r="B28" s="21" t="s">
        <v>78</v>
      </c>
      <c r="C28" s="26" t="s">
        <v>66</v>
      </c>
      <c r="D28" s="29" t="s">
        <v>50</v>
      </c>
      <c r="E28" s="29" t="s">
        <v>136</v>
      </c>
      <c r="F28" s="29"/>
      <c r="G28" s="46">
        <f t="shared" ref="G28:I29" si="2">G29</f>
        <v>71.3</v>
      </c>
      <c r="H28" s="46">
        <f t="shared" si="2"/>
        <v>82</v>
      </c>
      <c r="I28" s="73">
        <f t="shared" si="2"/>
        <v>79.7</v>
      </c>
      <c r="J28" s="52">
        <f>I28-H28</f>
        <v>-2.2999999999999972</v>
      </c>
      <c r="K28" s="63">
        <f>I28/H28*100</f>
        <v>97.195121951219519</v>
      </c>
    </row>
    <row r="29" spans="2:11" ht="45.75" customHeight="1">
      <c r="B29" s="21" t="s">
        <v>78</v>
      </c>
      <c r="C29" s="26" t="s">
        <v>57</v>
      </c>
      <c r="D29" s="29" t="s">
        <v>50</v>
      </c>
      <c r="E29" s="29" t="s">
        <v>136</v>
      </c>
      <c r="F29" s="29" t="s">
        <v>10</v>
      </c>
      <c r="G29" s="46">
        <f t="shared" si="2"/>
        <v>71.3</v>
      </c>
      <c r="H29" s="46">
        <f t="shared" si="2"/>
        <v>82</v>
      </c>
      <c r="I29" s="73">
        <f t="shared" si="2"/>
        <v>79.7</v>
      </c>
      <c r="J29" s="43"/>
      <c r="K29" s="43"/>
    </row>
    <row r="30" spans="2:11" ht="23.25" customHeight="1">
      <c r="B30" s="21" t="s">
        <v>78</v>
      </c>
      <c r="C30" s="26" t="s">
        <v>12</v>
      </c>
      <c r="D30" s="29" t="s">
        <v>50</v>
      </c>
      <c r="E30" s="29" t="s">
        <v>136</v>
      </c>
      <c r="F30" s="29" t="s">
        <v>11</v>
      </c>
      <c r="G30" s="46">
        <v>71.3</v>
      </c>
      <c r="H30" s="46">
        <v>82</v>
      </c>
      <c r="I30" s="73">
        <v>79.7</v>
      </c>
      <c r="J30" s="43"/>
      <c r="K30" s="43"/>
    </row>
    <row r="31" spans="2:11" ht="47.25" customHeight="1">
      <c r="B31" s="57" t="s">
        <v>78</v>
      </c>
      <c r="C31" s="54" t="s">
        <v>41</v>
      </c>
      <c r="D31" s="61" t="s">
        <v>42</v>
      </c>
      <c r="E31" s="29"/>
      <c r="F31" s="29"/>
      <c r="G31" s="62">
        <f t="shared" ref="G31:I34" si="3">G32</f>
        <v>28.5</v>
      </c>
      <c r="H31" s="64">
        <f t="shared" si="3"/>
        <v>28</v>
      </c>
      <c r="I31" s="91">
        <f t="shared" si="3"/>
        <v>28</v>
      </c>
      <c r="J31" s="52">
        <f>I31-H31</f>
        <v>0</v>
      </c>
      <c r="K31" s="63">
        <f>I31/H31*100</f>
        <v>100</v>
      </c>
    </row>
    <row r="32" spans="2:11" ht="20.25">
      <c r="B32" s="21" t="s">
        <v>78</v>
      </c>
      <c r="C32" s="26" t="s">
        <v>58</v>
      </c>
      <c r="D32" s="29" t="s">
        <v>42</v>
      </c>
      <c r="E32" s="29" t="s">
        <v>131</v>
      </c>
      <c r="F32" s="29"/>
      <c r="G32" s="47">
        <f t="shared" si="3"/>
        <v>28.5</v>
      </c>
      <c r="H32" s="47">
        <f t="shared" si="3"/>
        <v>28</v>
      </c>
      <c r="I32" s="73">
        <f t="shared" si="3"/>
        <v>28</v>
      </c>
      <c r="J32" s="43"/>
      <c r="K32" s="43"/>
    </row>
    <row r="33" spans="2:13" ht="20.25">
      <c r="B33" s="20" t="s">
        <v>78</v>
      </c>
      <c r="C33" s="26" t="s">
        <v>59</v>
      </c>
      <c r="D33" s="29" t="s">
        <v>42</v>
      </c>
      <c r="E33" s="29" t="s">
        <v>129</v>
      </c>
      <c r="F33" s="29"/>
      <c r="G33" s="47">
        <f t="shared" si="3"/>
        <v>28.5</v>
      </c>
      <c r="H33" s="47">
        <f t="shared" si="3"/>
        <v>28</v>
      </c>
      <c r="I33" s="73">
        <f t="shared" si="3"/>
        <v>28</v>
      </c>
      <c r="J33" s="43"/>
      <c r="K33" s="43"/>
    </row>
    <row r="34" spans="2:13" ht="43.5" customHeight="1">
      <c r="B34" s="21" t="s">
        <v>78</v>
      </c>
      <c r="C34" s="26" t="s">
        <v>74</v>
      </c>
      <c r="D34" s="56" t="s">
        <v>42</v>
      </c>
      <c r="E34" s="29" t="s">
        <v>137</v>
      </c>
      <c r="F34" s="29"/>
      <c r="G34" s="53">
        <f>G35</f>
        <v>28.5</v>
      </c>
      <c r="H34" s="53">
        <f>H35</f>
        <v>28</v>
      </c>
      <c r="I34" s="73">
        <f t="shared" si="3"/>
        <v>28</v>
      </c>
      <c r="J34" s="52"/>
      <c r="K34" s="52"/>
    </row>
    <row r="35" spans="2:13" ht="20.25">
      <c r="B35" s="20" t="s">
        <v>78</v>
      </c>
      <c r="C35" s="26" t="s">
        <v>62</v>
      </c>
      <c r="D35" s="29" t="s">
        <v>42</v>
      </c>
      <c r="E35" s="29" t="s">
        <v>137</v>
      </c>
      <c r="F35" s="29" t="s">
        <v>16</v>
      </c>
      <c r="G35" s="47">
        <f>G36</f>
        <v>28.5</v>
      </c>
      <c r="H35" s="47">
        <f>H36</f>
        <v>28</v>
      </c>
      <c r="I35" s="73">
        <v>28</v>
      </c>
      <c r="J35" s="43"/>
      <c r="K35" s="43"/>
    </row>
    <row r="36" spans="2:13" ht="20.25">
      <c r="B36" s="21" t="s">
        <v>78</v>
      </c>
      <c r="C36" s="26" t="s">
        <v>20</v>
      </c>
      <c r="D36" s="29" t="s">
        <v>42</v>
      </c>
      <c r="E36" s="29" t="s">
        <v>137</v>
      </c>
      <c r="F36" s="29" t="s">
        <v>19</v>
      </c>
      <c r="G36" s="47">
        <v>28.5</v>
      </c>
      <c r="H36" s="47">
        <v>28</v>
      </c>
      <c r="I36" s="73">
        <v>28</v>
      </c>
      <c r="J36" s="43"/>
      <c r="K36" s="43"/>
    </row>
    <row r="37" spans="2:13" ht="20.25">
      <c r="B37" s="57" t="s">
        <v>78</v>
      </c>
      <c r="C37" s="54" t="s">
        <v>105</v>
      </c>
      <c r="D37" s="55" t="s">
        <v>51</v>
      </c>
      <c r="E37" s="29" t="s">
        <v>7</v>
      </c>
      <c r="F37" s="29" t="s">
        <v>7</v>
      </c>
      <c r="G37" s="75">
        <f t="shared" ref="G37:H40" si="4">G38</f>
        <v>5</v>
      </c>
      <c r="H37" s="65">
        <f t="shared" si="4"/>
        <v>5</v>
      </c>
      <c r="I37" s="71">
        <v>0</v>
      </c>
      <c r="J37" s="52">
        <f>I37-H37</f>
        <v>-5</v>
      </c>
      <c r="K37" s="63">
        <f>I37/H37*100</f>
        <v>0</v>
      </c>
    </row>
    <row r="38" spans="2:13" ht="20.25">
      <c r="B38" s="21" t="s">
        <v>78</v>
      </c>
      <c r="C38" s="26" t="s">
        <v>58</v>
      </c>
      <c r="D38" s="29" t="s">
        <v>51</v>
      </c>
      <c r="E38" s="29" t="s">
        <v>131</v>
      </c>
      <c r="F38" s="29" t="s">
        <v>7</v>
      </c>
      <c r="G38" s="47">
        <f t="shared" si="4"/>
        <v>5</v>
      </c>
      <c r="H38" s="47">
        <f t="shared" si="4"/>
        <v>5</v>
      </c>
      <c r="I38" s="74">
        <v>0</v>
      </c>
      <c r="J38" s="43"/>
      <c r="K38" s="43"/>
    </row>
    <row r="39" spans="2:13" ht="20.25">
      <c r="B39" s="20" t="s">
        <v>78</v>
      </c>
      <c r="C39" s="26" t="s">
        <v>59</v>
      </c>
      <c r="D39" s="29" t="s">
        <v>51</v>
      </c>
      <c r="E39" s="29" t="s">
        <v>129</v>
      </c>
      <c r="F39" s="29" t="s">
        <v>7</v>
      </c>
      <c r="G39" s="47">
        <f t="shared" si="4"/>
        <v>5</v>
      </c>
      <c r="H39" s="47">
        <f t="shared" si="4"/>
        <v>5</v>
      </c>
      <c r="I39" s="74">
        <v>0</v>
      </c>
      <c r="J39" s="43"/>
      <c r="K39" s="43"/>
    </row>
    <row r="40" spans="2:13" ht="30" customHeight="1">
      <c r="B40" s="21" t="s">
        <v>78</v>
      </c>
      <c r="C40" s="26" t="s">
        <v>63</v>
      </c>
      <c r="D40" s="29" t="s">
        <v>51</v>
      </c>
      <c r="E40" s="29" t="s">
        <v>138</v>
      </c>
      <c r="F40" s="29"/>
      <c r="G40" s="53">
        <f t="shared" si="4"/>
        <v>5</v>
      </c>
      <c r="H40" s="53">
        <f t="shared" si="4"/>
        <v>5</v>
      </c>
      <c r="I40" s="74">
        <v>0</v>
      </c>
      <c r="J40" s="52"/>
      <c r="K40" s="52"/>
    </row>
    <row r="41" spans="2:13" ht="20.25">
      <c r="B41" s="20" t="s">
        <v>78</v>
      </c>
      <c r="C41" s="26" t="s">
        <v>22</v>
      </c>
      <c r="D41" s="29" t="s">
        <v>51</v>
      </c>
      <c r="E41" s="29" t="s">
        <v>138</v>
      </c>
      <c r="F41" s="29" t="s">
        <v>15</v>
      </c>
      <c r="G41" s="47">
        <v>5</v>
      </c>
      <c r="H41" s="47">
        <v>5</v>
      </c>
      <c r="I41" s="74">
        <v>0</v>
      </c>
      <c r="J41" s="43"/>
      <c r="K41" s="43"/>
    </row>
    <row r="42" spans="2:13" ht="20.25">
      <c r="B42" s="21" t="s">
        <v>78</v>
      </c>
      <c r="C42" s="26" t="s">
        <v>24</v>
      </c>
      <c r="D42" s="29" t="s">
        <v>51</v>
      </c>
      <c r="E42" s="29" t="s">
        <v>138</v>
      </c>
      <c r="F42" s="29" t="s">
        <v>15</v>
      </c>
      <c r="G42" s="47">
        <v>5</v>
      </c>
      <c r="H42" s="47">
        <v>5</v>
      </c>
      <c r="I42" s="74">
        <v>0</v>
      </c>
      <c r="J42" s="43"/>
      <c r="K42" s="43"/>
    </row>
    <row r="43" spans="2:13" ht="20.25">
      <c r="B43" s="57" t="s">
        <v>78</v>
      </c>
      <c r="C43" s="54" t="s">
        <v>106</v>
      </c>
      <c r="D43" s="55" t="s">
        <v>18</v>
      </c>
      <c r="E43" s="29"/>
      <c r="F43" s="29" t="s">
        <v>7</v>
      </c>
      <c r="G43" s="75">
        <f>G44+G61+G53</f>
        <v>220.2</v>
      </c>
      <c r="H43" s="65">
        <f>H44+H61+H53</f>
        <v>204.79999999999998</v>
      </c>
      <c r="I43" s="89">
        <f>I44+I61+I50</f>
        <v>150.80000000000001</v>
      </c>
      <c r="J43" s="66">
        <f>I43-G43</f>
        <v>-69.399999999999977</v>
      </c>
      <c r="K43" s="63">
        <f>I43/H43*100</f>
        <v>73.632812500000014</v>
      </c>
      <c r="M43" s="67"/>
    </row>
    <row r="44" spans="2:13" ht="24" customHeight="1">
      <c r="B44" s="21" t="s">
        <v>78</v>
      </c>
      <c r="C44" s="26" t="s">
        <v>79</v>
      </c>
      <c r="D44" s="29" t="s">
        <v>18</v>
      </c>
      <c r="E44" s="29" t="s">
        <v>142</v>
      </c>
      <c r="F44" s="29"/>
      <c r="G44" s="47">
        <f>G45</f>
        <v>211.7</v>
      </c>
      <c r="H44" s="47">
        <f>H45</f>
        <v>196.29999999999998</v>
      </c>
      <c r="I44" s="74">
        <f>I45</f>
        <v>143.30000000000001</v>
      </c>
      <c r="J44" s="43">
        <f>I44-G44</f>
        <v>-68.399999999999977</v>
      </c>
      <c r="K44" s="52">
        <f>I44/H44*100</f>
        <v>73.000509424350497</v>
      </c>
    </row>
    <row r="45" spans="2:13" ht="20.25">
      <c r="B45" s="21" t="s">
        <v>78</v>
      </c>
      <c r="C45" s="26" t="s">
        <v>75</v>
      </c>
      <c r="D45" s="29" t="s">
        <v>18</v>
      </c>
      <c r="E45" s="29" t="s">
        <v>143</v>
      </c>
      <c r="F45" s="29"/>
      <c r="G45" s="47">
        <f>G46+G50+G56</f>
        <v>211.7</v>
      </c>
      <c r="H45" s="47">
        <f>H46+H50+H56</f>
        <v>196.29999999999998</v>
      </c>
      <c r="I45" s="87">
        <f>I46+I56</f>
        <v>143.30000000000001</v>
      </c>
      <c r="J45" s="43">
        <f>I45-G45</f>
        <v>-68.399999999999977</v>
      </c>
      <c r="K45" s="52">
        <f>I45/H45*100</f>
        <v>73.000509424350497</v>
      </c>
    </row>
    <row r="46" spans="2:13" ht="25.5" customHeight="1">
      <c r="B46" s="21" t="s">
        <v>78</v>
      </c>
      <c r="C46" s="26" t="s">
        <v>70</v>
      </c>
      <c r="D46" s="29" t="s">
        <v>18</v>
      </c>
      <c r="E46" s="29" t="s">
        <v>140</v>
      </c>
      <c r="F46" s="29"/>
      <c r="G46" s="47">
        <f t="shared" ref="G46:H48" si="5">G47</f>
        <v>19.600000000000001</v>
      </c>
      <c r="H46" s="47">
        <f t="shared" si="5"/>
        <v>19.600000000000001</v>
      </c>
      <c r="I46" s="73">
        <v>0</v>
      </c>
      <c r="J46" s="52">
        <f>I46-H46</f>
        <v>-19.600000000000001</v>
      </c>
      <c r="K46" s="52">
        <f>I46/H46*100</f>
        <v>0</v>
      </c>
    </row>
    <row r="47" spans="2:13" ht="21" customHeight="1">
      <c r="B47" s="20" t="s">
        <v>78</v>
      </c>
      <c r="C47" s="26" t="s">
        <v>64</v>
      </c>
      <c r="D47" s="29" t="s">
        <v>18</v>
      </c>
      <c r="E47" s="29" t="s">
        <v>139</v>
      </c>
      <c r="F47" s="29"/>
      <c r="G47" s="47">
        <f t="shared" si="5"/>
        <v>19.600000000000001</v>
      </c>
      <c r="H47" s="47">
        <f t="shared" si="5"/>
        <v>19.600000000000001</v>
      </c>
      <c r="I47" s="73">
        <v>0</v>
      </c>
      <c r="J47" s="43"/>
      <c r="K47" s="43"/>
    </row>
    <row r="48" spans="2:13" ht="23.25" customHeight="1">
      <c r="B48" s="21" t="s">
        <v>78</v>
      </c>
      <c r="C48" s="26" t="s">
        <v>14</v>
      </c>
      <c r="D48" s="29" t="s">
        <v>18</v>
      </c>
      <c r="E48" s="29" t="s">
        <v>139</v>
      </c>
      <c r="F48" s="29" t="s">
        <v>13</v>
      </c>
      <c r="G48" s="47">
        <f t="shared" si="5"/>
        <v>19.600000000000001</v>
      </c>
      <c r="H48" s="47">
        <f t="shared" si="5"/>
        <v>19.600000000000001</v>
      </c>
      <c r="I48" s="73">
        <v>0</v>
      </c>
      <c r="J48" s="43"/>
      <c r="K48" s="43"/>
    </row>
    <row r="49" spans="2:11" ht="23.25" customHeight="1">
      <c r="B49" s="20" t="s">
        <v>78</v>
      </c>
      <c r="C49" s="26" t="s">
        <v>61</v>
      </c>
      <c r="D49" s="29" t="s">
        <v>18</v>
      </c>
      <c r="E49" s="29" t="s">
        <v>139</v>
      </c>
      <c r="F49" s="29" t="s">
        <v>15</v>
      </c>
      <c r="G49" s="47">
        <v>19.600000000000001</v>
      </c>
      <c r="H49" s="47">
        <v>19.600000000000001</v>
      </c>
      <c r="I49" s="73">
        <v>0</v>
      </c>
      <c r="J49" s="43"/>
      <c r="K49" s="43"/>
    </row>
    <row r="50" spans="2:11" ht="21" customHeight="1">
      <c r="B50" s="21" t="s">
        <v>78</v>
      </c>
      <c r="C50" s="26" t="s">
        <v>73</v>
      </c>
      <c r="D50" s="29" t="s">
        <v>18</v>
      </c>
      <c r="E50" s="29" t="s">
        <v>126</v>
      </c>
      <c r="F50" s="29"/>
      <c r="G50" s="47">
        <f>G51</f>
        <v>1</v>
      </c>
      <c r="H50" s="47">
        <f>H51</f>
        <v>1</v>
      </c>
      <c r="I50" s="74">
        <v>1</v>
      </c>
      <c r="J50" s="52">
        <f>I50-H50</f>
        <v>0</v>
      </c>
      <c r="K50" s="52">
        <f>I50/H50*100</f>
        <v>100</v>
      </c>
    </row>
    <row r="51" spans="2:11" ht="20.25">
      <c r="B51" s="20" t="s">
        <v>78</v>
      </c>
      <c r="C51" s="26" t="s">
        <v>22</v>
      </c>
      <c r="D51" s="29" t="s">
        <v>18</v>
      </c>
      <c r="E51" s="29" t="s">
        <v>126</v>
      </c>
      <c r="F51" s="29" t="s">
        <v>21</v>
      </c>
      <c r="G51" s="47">
        <f>G52</f>
        <v>1</v>
      </c>
      <c r="H51" s="47">
        <f>H52</f>
        <v>1</v>
      </c>
      <c r="I51" s="74">
        <v>1</v>
      </c>
      <c r="J51" s="43"/>
      <c r="K51" s="43"/>
    </row>
    <row r="52" spans="2:11" ht="20.25">
      <c r="B52" s="21" t="s">
        <v>78</v>
      </c>
      <c r="C52" s="26" t="s">
        <v>23</v>
      </c>
      <c r="D52" s="29" t="s">
        <v>18</v>
      </c>
      <c r="E52" s="29" t="s">
        <v>126</v>
      </c>
      <c r="F52" s="29" t="s">
        <v>6</v>
      </c>
      <c r="G52" s="47">
        <v>1</v>
      </c>
      <c r="H52" s="47">
        <v>1</v>
      </c>
      <c r="I52" s="74">
        <v>1</v>
      </c>
      <c r="J52" s="43"/>
      <c r="K52" s="43"/>
    </row>
    <row r="53" spans="2:11" ht="40.5">
      <c r="B53" s="21" t="s">
        <v>78</v>
      </c>
      <c r="C53" s="26" t="s">
        <v>124</v>
      </c>
      <c r="D53" s="29" t="s">
        <v>18</v>
      </c>
      <c r="E53" s="29" t="s">
        <v>125</v>
      </c>
      <c r="F53" s="29"/>
      <c r="G53" s="47">
        <f>G54</f>
        <v>2</v>
      </c>
      <c r="H53" s="47">
        <f>H54</f>
        <v>2</v>
      </c>
      <c r="I53" s="74">
        <v>0</v>
      </c>
      <c r="J53" s="52">
        <f>I53-H53</f>
        <v>-2</v>
      </c>
      <c r="K53" s="52">
        <f>I53/H53*100</f>
        <v>0</v>
      </c>
    </row>
    <row r="54" spans="2:11" ht="20.25">
      <c r="B54" s="21" t="s">
        <v>78</v>
      </c>
      <c r="C54" s="26" t="s">
        <v>14</v>
      </c>
      <c r="D54" s="29" t="s">
        <v>18</v>
      </c>
      <c r="E54" s="29" t="s">
        <v>125</v>
      </c>
      <c r="F54" s="29" t="s">
        <v>13</v>
      </c>
      <c r="G54" s="47">
        <f>G55</f>
        <v>2</v>
      </c>
      <c r="H54" s="47">
        <f>H55</f>
        <v>2</v>
      </c>
      <c r="I54" s="74">
        <v>0</v>
      </c>
      <c r="J54" s="43"/>
      <c r="K54" s="43"/>
    </row>
    <row r="55" spans="2:11" ht="40.5">
      <c r="B55" s="21" t="s">
        <v>78</v>
      </c>
      <c r="C55" s="26" t="s">
        <v>61</v>
      </c>
      <c r="D55" s="29" t="s">
        <v>18</v>
      </c>
      <c r="E55" s="29" t="s">
        <v>125</v>
      </c>
      <c r="F55" s="29" t="s">
        <v>15</v>
      </c>
      <c r="G55" s="47">
        <v>2</v>
      </c>
      <c r="H55" s="47">
        <v>2</v>
      </c>
      <c r="I55" s="74">
        <v>0</v>
      </c>
      <c r="J55" s="43"/>
      <c r="K55" s="43"/>
    </row>
    <row r="56" spans="2:11" ht="46.5" customHeight="1">
      <c r="B56" s="20" t="s">
        <v>78</v>
      </c>
      <c r="C56" s="26" t="s">
        <v>80</v>
      </c>
      <c r="D56" s="29" t="s">
        <v>18</v>
      </c>
      <c r="E56" s="29" t="s">
        <v>127</v>
      </c>
      <c r="F56" s="29"/>
      <c r="G56" s="53">
        <f>G57+G59</f>
        <v>191.1</v>
      </c>
      <c r="H56" s="53">
        <f>H57+H59</f>
        <v>175.7</v>
      </c>
      <c r="I56" s="74">
        <f>I57+I59</f>
        <v>143.30000000000001</v>
      </c>
      <c r="J56" s="52">
        <f>I56-H56</f>
        <v>-32.399999999999977</v>
      </c>
      <c r="K56" s="52">
        <f>I56/H56*100</f>
        <v>81.559476380193516</v>
      </c>
    </row>
    <row r="57" spans="2:11" ht="41.25" customHeight="1">
      <c r="B57" s="21" t="s">
        <v>78</v>
      </c>
      <c r="C57" s="26" t="s">
        <v>57</v>
      </c>
      <c r="D57" s="29" t="s">
        <v>18</v>
      </c>
      <c r="E57" s="29" t="s">
        <v>127</v>
      </c>
      <c r="F57" s="29" t="s">
        <v>10</v>
      </c>
      <c r="G57" s="53">
        <f>G58</f>
        <v>122.1</v>
      </c>
      <c r="H57" s="53">
        <f>H58</f>
        <v>96.7</v>
      </c>
      <c r="I57" s="74">
        <f>I58</f>
        <v>80.3</v>
      </c>
      <c r="J57" s="52">
        <f>I57-H57</f>
        <v>-16.400000000000006</v>
      </c>
      <c r="K57" s="52">
        <f>I57/H57*100</f>
        <v>83.040330920372284</v>
      </c>
    </row>
    <row r="58" spans="2:11" ht="24.75" customHeight="1">
      <c r="B58" s="20" t="s">
        <v>78</v>
      </c>
      <c r="C58" s="26" t="s">
        <v>12</v>
      </c>
      <c r="D58" s="29" t="s">
        <v>18</v>
      </c>
      <c r="E58" s="29" t="s">
        <v>127</v>
      </c>
      <c r="F58" s="29" t="s">
        <v>33</v>
      </c>
      <c r="G58" s="47">
        <v>122.1</v>
      </c>
      <c r="H58" s="47">
        <v>96.7</v>
      </c>
      <c r="I58" s="74">
        <v>80.3</v>
      </c>
      <c r="J58" s="43"/>
      <c r="K58" s="43"/>
    </row>
    <row r="59" spans="2:11" ht="23.25" customHeight="1">
      <c r="B59" s="21" t="s">
        <v>78</v>
      </c>
      <c r="C59" s="26" t="s">
        <v>14</v>
      </c>
      <c r="D59" s="29" t="s">
        <v>18</v>
      </c>
      <c r="E59" s="29" t="s">
        <v>127</v>
      </c>
      <c r="F59" s="29" t="s">
        <v>13</v>
      </c>
      <c r="G59" s="47">
        <f>G60</f>
        <v>69</v>
      </c>
      <c r="H59" s="47">
        <f>H60</f>
        <v>79</v>
      </c>
      <c r="I59" s="74">
        <f>I60</f>
        <v>63</v>
      </c>
      <c r="J59" s="52">
        <f>I59-H59</f>
        <v>-16</v>
      </c>
      <c r="K59" s="52">
        <f>I59/H59*100</f>
        <v>79.74683544303798</v>
      </c>
    </row>
    <row r="60" spans="2:11" ht="26.25" customHeight="1">
      <c r="B60" s="20" t="s">
        <v>78</v>
      </c>
      <c r="C60" s="26" t="s">
        <v>61</v>
      </c>
      <c r="D60" s="29" t="s">
        <v>18</v>
      </c>
      <c r="E60" s="29" t="s">
        <v>127</v>
      </c>
      <c r="F60" s="29" t="s">
        <v>15</v>
      </c>
      <c r="G60" s="47">
        <v>69</v>
      </c>
      <c r="H60" s="47">
        <v>79</v>
      </c>
      <c r="I60" s="74">
        <v>63</v>
      </c>
      <c r="J60" s="43"/>
      <c r="K60" s="43"/>
    </row>
    <row r="61" spans="2:11" ht="20.25">
      <c r="B61" s="21" t="s">
        <v>78</v>
      </c>
      <c r="C61" s="26" t="s">
        <v>59</v>
      </c>
      <c r="D61" s="29" t="s">
        <v>18</v>
      </c>
      <c r="E61" s="29" t="s">
        <v>129</v>
      </c>
      <c r="F61" s="29"/>
      <c r="G61" s="47">
        <f t="shared" ref="G61:H63" si="6">G62</f>
        <v>6.5</v>
      </c>
      <c r="H61" s="47">
        <f t="shared" si="6"/>
        <v>6.5</v>
      </c>
      <c r="I61" s="74">
        <v>6.5</v>
      </c>
      <c r="J61" s="52">
        <f>I61-H61</f>
        <v>0</v>
      </c>
      <c r="K61" s="52">
        <f>I61/H61*100</f>
        <v>100</v>
      </c>
    </row>
    <row r="62" spans="2:11" ht="39.75" customHeight="1">
      <c r="B62" s="20" t="s">
        <v>78</v>
      </c>
      <c r="C62" s="26" t="s">
        <v>72</v>
      </c>
      <c r="D62" s="29" t="s">
        <v>18</v>
      </c>
      <c r="E62" s="29" t="s">
        <v>128</v>
      </c>
      <c r="F62" s="29"/>
      <c r="G62" s="53">
        <f t="shared" si="6"/>
        <v>6.5</v>
      </c>
      <c r="H62" s="53">
        <f t="shared" si="6"/>
        <v>6.5</v>
      </c>
      <c r="I62" s="74">
        <v>6.5</v>
      </c>
      <c r="J62" s="52"/>
      <c r="K62" s="52"/>
    </row>
    <row r="63" spans="2:11" ht="24" customHeight="1">
      <c r="B63" s="21" t="s">
        <v>78</v>
      </c>
      <c r="C63" s="26" t="s">
        <v>14</v>
      </c>
      <c r="D63" s="29" t="s">
        <v>18</v>
      </c>
      <c r="E63" s="29" t="s">
        <v>128</v>
      </c>
      <c r="F63" s="29" t="s">
        <v>13</v>
      </c>
      <c r="G63" s="47">
        <v>6.5</v>
      </c>
      <c r="H63" s="47">
        <f t="shared" si="6"/>
        <v>6.5</v>
      </c>
      <c r="I63" s="74">
        <v>6.5</v>
      </c>
      <c r="J63" s="43"/>
      <c r="K63" s="43"/>
    </row>
    <row r="64" spans="2:11" ht="21.75" customHeight="1">
      <c r="B64" s="20" t="s">
        <v>78</v>
      </c>
      <c r="C64" s="26" t="s">
        <v>61</v>
      </c>
      <c r="D64" s="29" t="s">
        <v>18</v>
      </c>
      <c r="E64" s="29" t="s">
        <v>128</v>
      </c>
      <c r="F64" s="29" t="s">
        <v>15</v>
      </c>
      <c r="G64" s="47">
        <v>6.5</v>
      </c>
      <c r="H64" s="47">
        <v>6.5</v>
      </c>
      <c r="I64" s="74">
        <v>6.5</v>
      </c>
      <c r="J64" s="43"/>
      <c r="K64" s="43"/>
    </row>
    <row r="65" spans="2:11" ht="20.25">
      <c r="B65" s="58" t="s">
        <v>78</v>
      </c>
      <c r="C65" s="54" t="s">
        <v>113</v>
      </c>
      <c r="D65" s="55" t="s">
        <v>25</v>
      </c>
      <c r="E65" s="31" t="s">
        <v>7</v>
      </c>
      <c r="F65" s="31" t="s">
        <v>7</v>
      </c>
      <c r="G65" s="75">
        <f t="shared" ref="G65:I68" si="7">G66</f>
        <v>108.6</v>
      </c>
      <c r="H65" s="65">
        <f t="shared" si="7"/>
        <v>101.89999999999999</v>
      </c>
      <c r="I65" s="71">
        <f t="shared" si="7"/>
        <v>101.89999999999999</v>
      </c>
      <c r="J65" s="52">
        <f t="shared" ref="J65:J70" si="8">I65-H65</f>
        <v>0</v>
      </c>
      <c r="K65" s="63">
        <f t="shared" ref="K65:K70" si="9">I65/H65*100</f>
        <v>100</v>
      </c>
    </row>
    <row r="66" spans="2:11" ht="20.25">
      <c r="B66" s="20" t="s">
        <v>78</v>
      </c>
      <c r="C66" s="26" t="s">
        <v>43</v>
      </c>
      <c r="D66" s="29" t="s">
        <v>26</v>
      </c>
      <c r="E66" s="29" t="s">
        <v>7</v>
      </c>
      <c r="F66" s="29" t="s">
        <v>7</v>
      </c>
      <c r="G66" s="47">
        <f t="shared" si="7"/>
        <v>108.6</v>
      </c>
      <c r="H66" s="47">
        <f t="shared" si="7"/>
        <v>101.89999999999999</v>
      </c>
      <c r="I66" s="74">
        <f t="shared" si="7"/>
        <v>101.89999999999999</v>
      </c>
      <c r="J66" s="52">
        <f t="shared" si="8"/>
        <v>0</v>
      </c>
      <c r="K66" s="63"/>
    </row>
    <row r="67" spans="2:11" ht="20.25">
      <c r="B67" s="21" t="s">
        <v>78</v>
      </c>
      <c r="C67" s="26" t="s">
        <v>58</v>
      </c>
      <c r="D67" s="29" t="s">
        <v>26</v>
      </c>
      <c r="E67" s="29" t="s">
        <v>131</v>
      </c>
      <c r="F67" s="29" t="s">
        <v>7</v>
      </c>
      <c r="G67" s="47">
        <f t="shared" si="7"/>
        <v>108.6</v>
      </c>
      <c r="H67" s="47">
        <f t="shared" si="7"/>
        <v>101.89999999999999</v>
      </c>
      <c r="I67" s="74">
        <f t="shared" si="7"/>
        <v>101.89999999999999</v>
      </c>
      <c r="J67" s="52">
        <f t="shared" si="8"/>
        <v>0</v>
      </c>
      <c r="K67" s="63"/>
    </row>
    <row r="68" spans="2:11" ht="20.25">
      <c r="B68" s="20" t="s">
        <v>78</v>
      </c>
      <c r="C68" s="26" t="s">
        <v>59</v>
      </c>
      <c r="D68" s="29" t="s">
        <v>26</v>
      </c>
      <c r="E68" s="29" t="s">
        <v>129</v>
      </c>
      <c r="F68" s="29" t="s">
        <v>7</v>
      </c>
      <c r="G68" s="47">
        <f t="shared" si="7"/>
        <v>108.6</v>
      </c>
      <c r="H68" s="47">
        <f t="shared" si="7"/>
        <v>101.89999999999999</v>
      </c>
      <c r="I68" s="74">
        <f t="shared" si="7"/>
        <v>101.89999999999999</v>
      </c>
      <c r="J68" s="52">
        <f t="shared" si="8"/>
        <v>0</v>
      </c>
      <c r="K68" s="63"/>
    </row>
    <row r="69" spans="2:11" ht="39" customHeight="1">
      <c r="B69" s="21" t="s">
        <v>78</v>
      </c>
      <c r="C69" s="26" t="s">
        <v>71</v>
      </c>
      <c r="D69" s="56" t="s">
        <v>26</v>
      </c>
      <c r="E69" s="29" t="s">
        <v>130</v>
      </c>
      <c r="F69" s="56"/>
      <c r="G69" s="53">
        <f>G70+G72</f>
        <v>108.6</v>
      </c>
      <c r="H69" s="53">
        <f>H70+H72</f>
        <v>101.89999999999999</v>
      </c>
      <c r="I69" s="74">
        <f>I70+I72</f>
        <v>101.89999999999999</v>
      </c>
      <c r="J69" s="52">
        <f t="shared" si="8"/>
        <v>0</v>
      </c>
      <c r="K69" s="52">
        <f t="shared" si="9"/>
        <v>100</v>
      </c>
    </row>
    <row r="70" spans="2:11" ht="39" customHeight="1">
      <c r="B70" s="20" t="s">
        <v>78</v>
      </c>
      <c r="C70" s="26" t="s">
        <v>57</v>
      </c>
      <c r="D70" s="56" t="s">
        <v>26</v>
      </c>
      <c r="E70" s="29" t="s">
        <v>130</v>
      </c>
      <c r="F70" s="56" t="s">
        <v>10</v>
      </c>
      <c r="G70" s="53">
        <f>G71</f>
        <v>99.3</v>
      </c>
      <c r="H70" s="53">
        <f>H71</f>
        <v>88.6</v>
      </c>
      <c r="I70" s="74">
        <v>88.6</v>
      </c>
      <c r="J70" s="52">
        <f t="shared" si="8"/>
        <v>0</v>
      </c>
      <c r="K70" s="52">
        <f t="shared" si="9"/>
        <v>100</v>
      </c>
    </row>
    <row r="71" spans="2:11" ht="21.75" customHeight="1">
      <c r="B71" s="21" t="s">
        <v>78</v>
      </c>
      <c r="C71" s="26" t="s">
        <v>12</v>
      </c>
      <c r="D71" s="29" t="s">
        <v>26</v>
      </c>
      <c r="E71" s="29" t="s">
        <v>130</v>
      </c>
      <c r="F71" s="29" t="s">
        <v>11</v>
      </c>
      <c r="G71" s="47">
        <v>99.3</v>
      </c>
      <c r="H71" s="47">
        <v>88.6</v>
      </c>
      <c r="I71" s="74">
        <v>88.6</v>
      </c>
      <c r="J71" s="43"/>
      <c r="K71" s="43"/>
    </row>
    <row r="72" spans="2:11" ht="22.5" customHeight="1">
      <c r="B72" s="20" t="s">
        <v>78</v>
      </c>
      <c r="C72" s="26" t="s">
        <v>14</v>
      </c>
      <c r="D72" s="29" t="s">
        <v>26</v>
      </c>
      <c r="E72" s="29" t="s">
        <v>130</v>
      </c>
      <c r="F72" s="29" t="s">
        <v>13</v>
      </c>
      <c r="G72" s="47">
        <f>G73</f>
        <v>9.3000000000000007</v>
      </c>
      <c r="H72" s="47">
        <f>H73</f>
        <v>13.3</v>
      </c>
      <c r="I72" s="74">
        <v>13.3</v>
      </c>
      <c r="J72" s="52">
        <f>I72-H72</f>
        <v>0</v>
      </c>
      <c r="K72" s="52">
        <f>I72/H72*100</f>
        <v>100</v>
      </c>
    </row>
    <row r="73" spans="2:11" ht="22.5" customHeight="1">
      <c r="B73" s="21" t="s">
        <v>78</v>
      </c>
      <c r="C73" s="26" t="s">
        <v>61</v>
      </c>
      <c r="D73" s="29" t="s">
        <v>26</v>
      </c>
      <c r="E73" s="29" t="s">
        <v>130</v>
      </c>
      <c r="F73" s="29" t="s">
        <v>15</v>
      </c>
      <c r="G73" s="47">
        <v>9.3000000000000007</v>
      </c>
      <c r="H73" s="47">
        <v>13.3</v>
      </c>
      <c r="I73" s="74">
        <v>13.3</v>
      </c>
      <c r="J73" s="43"/>
      <c r="K73" s="43"/>
    </row>
    <row r="74" spans="2:11" ht="21.75" customHeight="1">
      <c r="B74" s="58" t="s">
        <v>78</v>
      </c>
      <c r="C74" s="54" t="s">
        <v>112</v>
      </c>
      <c r="D74" s="55" t="s">
        <v>81</v>
      </c>
      <c r="E74" s="29"/>
      <c r="F74" s="29"/>
      <c r="G74" s="75">
        <f>G75+G79</f>
        <v>13</v>
      </c>
      <c r="H74" s="65">
        <f>H75+H79+H83+H86</f>
        <v>60.699999999999996</v>
      </c>
      <c r="I74" s="75">
        <f>I75+I79+I83+I86</f>
        <v>47.699999999999996</v>
      </c>
      <c r="J74" s="47">
        <f>J75+J79+J83+J86</f>
        <v>-13</v>
      </c>
      <c r="K74" s="63">
        <f>I74/H74*100</f>
        <v>78.583196046128506</v>
      </c>
    </row>
    <row r="75" spans="2:11" ht="42.75" customHeight="1">
      <c r="B75" s="21" t="s">
        <v>78</v>
      </c>
      <c r="C75" s="26" t="s">
        <v>98</v>
      </c>
      <c r="D75" s="29" t="s">
        <v>82</v>
      </c>
      <c r="E75" s="29"/>
      <c r="F75" s="29"/>
      <c r="G75" s="47">
        <f t="shared" ref="G75:I77" si="10">G76</f>
        <v>3</v>
      </c>
      <c r="H75" s="47">
        <f t="shared" si="10"/>
        <v>3</v>
      </c>
      <c r="I75" s="46">
        <f t="shared" si="10"/>
        <v>0</v>
      </c>
      <c r="J75" s="52">
        <f>I75-H75</f>
        <v>-3</v>
      </c>
      <c r="K75" s="52">
        <f>I75/H75*100</f>
        <v>0</v>
      </c>
    </row>
    <row r="76" spans="2:11" ht="23.25" customHeight="1">
      <c r="B76" s="21" t="s">
        <v>78</v>
      </c>
      <c r="C76" s="26" t="s">
        <v>110</v>
      </c>
      <c r="D76" s="29" t="s">
        <v>82</v>
      </c>
      <c r="E76" s="29" t="s">
        <v>129</v>
      </c>
      <c r="F76" s="29"/>
      <c r="G76" s="47">
        <f t="shared" si="10"/>
        <v>3</v>
      </c>
      <c r="H76" s="47">
        <f t="shared" si="10"/>
        <v>3</v>
      </c>
      <c r="I76" s="46">
        <f t="shared" si="10"/>
        <v>0</v>
      </c>
      <c r="J76" s="43"/>
      <c r="K76" s="43"/>
    </row>
    <row r="77" spans="2:11" ht="23.25" customHeight="1">
      <c r="B77" s="21" t="s">
        <v>78</v>
      </c>
      <c r="C77" s="26" t="s">
        <v>14</v>
      </c>
      <c r="D77" s="29" t="s">
        <v>82</v>
      </c>
      <c r="E77" s="29" t="s">
        <v>144</v>
      </c>
      <c r="F77" s="29" t="s">
        <v>13</v>
      </c>
      <c r="G77" s="47">
        <f t="shared" si="10"/>
        <v>3</v>
      </c>
      <c r="H77" s="47">
        <f t="shared" si="10"/>
        <v>3</v>
      </c>
      <c r="I77" s="46">
        <f t="shared" si="10"/>
        <v>0</v>
      </c>
      <c r="J77" s="43"/>
      <c r="K77" s="43"/>
    </row>
    <row r="78" spans="2:11" ht="23.25" customHeight="1">
      <c r="B78" s="21" t="s">
        <v>78</v>
      </c>
      <c r="C78" s="26" t="s">
        <v>61</v>
      </c>
      <c r="D78" s="29" t="s">
        <v>82</v>
      </c>
      <c r="E78" s="29" t="s">
        <v>144</v>
      </c>
      <c r="F78" s="29" t="s">
        <v>15</v>
      </c>
      <c r="G78" s="47">
        <v>3</v>
      </c>
      <c r="H78" s="47">
        <v>3</v>
      </c>
      <c r="I78" s="46">
        <v>0</v>
      </c>
      <c r="J78" s="43"/>
      <c r="K78" s="43"/>
    </row>
    <row r="79" spans="2:11" ht="27.75" customHeight="1">
      <c r="B79" s="21" t="s">
        <v>78</v>
      </c>
      <c r="C79" s="26" t="s">
        <v>108</v>
      </c>
      <c r="D79" s="29" t="s">
        <v>107</v>
      </c>
      <c r="E79" s="29"/>
      <c r="F79" s="29"/>
      <c r="G79" s="47">
        <f t="shared" ref="G79:I81" si="11">G80</f>
        <v>10</v>
      </c>
      <c r="H79" s="47">
        <f t="shared" si="11"/>
        <v>10</v>
      </c>
      <c r="I79" s="46">
        <f t="shared" si="11"/>
        <v>0</v>
      </c>
      <c r="J79" s="52">
        <f>I79-H79</f>
        <v>-10</v>
      </c>
      <c r="K79" s="52">
        <f>I79/H79*100</f>
        <v>0</v>
      </c>
    </row>
    <row r="80" spans="2:11" ht="45" customHeight="1">
      <c r="B80" s="21" t="s">
        <v>78</v>
      </c>
      <c r="C80" s="26" t="s">
        <v>109</v>
      </c>
      <c r="D80" s="29" t="s">
        <v>107</v>
      </c>
      <c r="E80" s="29" t="s">
        <v>145</v>
      </c>
      <c r="F80" s="29"/>
      <c r="G80" s="47">
        <f t="shared" si="11"/>
        <v>10</v>
      </c>
      <c r="H80" s="47">
        <f t="shared" si="11"/>
        <v>10</v>
      </c>
      <c r="I80" s="46">
        <f t="shared" si="11"/>
        <v>0</v>
      </c>
      <c r="J80" s="52"/>
      <c r="K80" s="43"/>
    </row>
    <row r="81" spans="2:11" ht="26.25" customHeight="1">
      <c r="B81" s="21" t="s">
        <v>78</v>
      </c>
      <c r="C81" s="26" t="s">
        <v>14</v>
      </c>
      <c r="D81" s="29" t="s">
        <v>107</v>
      </c>
      <c r="E81" s="29" t="s">
        <v>145</v>
      </c>
      <c r="F81" s="29" t="s">
        <v>13</v>
      </c>
      <c r="G81" s="47">
        <f t="shared" si="11"/>
        <v>10</v>
      </c>
      <c r="H81" s="47">
        <f t="shared" si="11"/>
        <v>10</v>
      </c>
      <c r="I81" s="46">
        <f t="shared" si="11"/>
        <v>0</v>
      </c>
      <c r="J81" s="43"/>
      <c r="K81" s="43"/>
    </row>
    <row r="82" spans="2:11" ht="23.25" customHeight="1">
      <c r="B82" s="21" t="s">
        <v>78</v>
      </c>
      <c r="C82" s="26" t="s">
        <v>61</v>
      </c>
      <c r="D82" s="29" t="s">
        <v>107</v>
      </c>
      <c r="E82" s="29" t="s">
        <v>145</v>
      </c>
      <c r="F82" s="29" t="s">
        <v>15</v>
      </c>
      <c r="G82" s="47">
        <v>10</v>
      </c>
      <c r="H82" s="47">
        <v>10</v>
      </c>
      <c r="I82" s="46">
        <v>0</v>
      </c>
      <c r="J82" s="43"/>
      <c r="K82" s="43"/>
    </row>
    <row r="83" spans="2:11" ht="39.75" customHeight="1">
      <c r="B83" s="21" t="s">
        <v>78</v>
      </c>
      <c r="C83" s="26" t="s">
        <v>175</v>
      </c>
      <c r="D83" s="29" t="s">
        <v>107</v>
      </c>
      <c r="E83" s="29" t="s">
        <v>177</v>
      </c>
      <c r="F83" s="29"/>
      <c r="G83" s="47">
        <v>0</v>
      </c>
      <c r="H83" s="47">
        <v>45.4</v>
      </c>
      <c r="I83" s="46">
        <v>45.4</v>
      </c>
      <c r="J83" s="52">
        <f>I83-H83</f>
        <v>0</v>
      </c>
      <c r="K83" s="52">
        <f>I83/H83*100</f>
        <v>100</v>
      </c>
    </row>
    <row r="84" spans="2:11" ht="23.25" customHeight="1">
      <c r="B84" s="21" t="s">
        <v>78</v>
      </c>
      <c r="C84" s="26" t="s">
        <v>14</v>
      </c>
      <c r="D84" s="29" t="s">
        <v>107</v>
      </c>
      <c r="E84" s="29" t="s">
        <v>177</v>
      </c>
      <c r="F84" s="29" t="s">
        <v>13</v>
      </c>
      <c r="G84" s="47">
        <v>0</v>
      </c>
      <c r="H84" s="47">
        <v>45.4</v>
      </c>
      <c r="I84" s="46">
        <v>45.4</v>
      </c>
      <c r="J84" s="43"/>
      <c r="K84" s="43"/>
    </row>
    <row r="85" spans="2:11" ht="23.25" customHeight="1">
      <c r="B85" s="21" t="s">
        <v>78</v>
      </c>
      <c r="C85" s="26" t="s">
        <v>61</v>
      </c>
      <c r="D85" s="29" t="s">
        <v>107</v>
      </c>
      <c r="E85" s="29" t="s">
        <v>177</v>
      </c>
      <c r="F85" s="29" t="s">
        <v>15</v>
      </c>
      <c r="G85" s="47">
        <v>0</v>
      </c>
      <c r="H85" s="47">
        <v>45.4</v>
      </c>
      <c r="I85" s="46">
        <v>45.4</v>
      </c>
      <c r="J85" s="43"/>
      <c r="K85" s="43"/>
    </row>
    <row r="86" spans="2:11" ht="49.5" customHeight="1">
      <c r="B86" s="21" t="s">
        <v>78</v>
      </c>
      <c r="C86" s="26" t="s">
        <v>176</v>
      </c>
      <c r="D86" s="29" t="s">
        <v>107</v>
      </c>
      <c r="E86" s="29" t="s">
        <v>178</v>
      </c>
      <c r="F86" s="29"/>
      <c r="G86" s="47">
        <v>0</v>
      </c>
      <c r="H86" s="47">
        <v>2.2999999999999998</v>
      </c>
      <c r="I86" s="46">
        <v>2.2999999999999998</v>
      </c>
      <c r="J86" s="52">
        <f>I86-H86</f>
        <v>0</v>
      </c>
      <c r="K86" s="52">
        <f>I86/H86*100</f>
        <v>100</v>
      </c>
    </row>
    <row r="87" spans="2:11" ht="23.25" customHeight="1">
      <c r="B87" s="21" t="s">
        <v>78</v>
      </c>
      <c r="C87" s="26" t="s">
        <v>14</v>
      </c>
      <c r="D87" s="29" t="s">
        <v>107</v>
      </c>
      <c r="E87" s="29" t="s">
        <v>178</v>
      </c>
      <c r="F87" s="29" t="s">
        <v>13</v>
      </c>
      <c r="G87" s="47">
        <v>0</v>
      </c>
      <c r="H87" s="47">
        <v>2.2999999999999998</v>
      </c>
      <c r="I87" s="46">
        <v>2.2999999999999998</v>
      </c>
      <c r="J87" s="43"/>
      <c r="K87" s="43"/>
    </row>
    <row r="88" spans="2:11" ht="23.25" customHeight="1">
      <c r="B88" s="21" t="s">
        <v>78</v>
      </c>
      <c r="C88" s="26" t="s">
        <v>61</v>
      </c>
      <c r="D88" s="29" t="s">
        <v>107</v>
      </c>
      <c r="E88" s="29" t="s">
        <v>178</v>
      </c>
      <c r="F88" s="29" t="s">
        <v>15</v>
      </c>
      <c r="G88" s="47">
        <v>0</v>
      </c>
      <c r="H88" s="47">
        <v>2.2999999999999998</v>
      </c>
      <c r="I88" s="46">
        <v>2.2999999999999998</v>
      </c>
      <c r="J88" s="43"/>
      <c r="K88" s="43"/>
    </row>
    <row r="89" spans="2:11" ht="20.25">
      <c r="B89" s="57" t="s">
        <v>78</v>
      </c>
      <c r="C89" s="54" t="s">
        <v>111</v>
      </c>
      <c r="D89" s="82" t="s">
        <v>27</v>
      </c>
      <c r="E89" s="82"/>
      <c r="F89" s="82"/>
      <c r="G89" s="75">
        <f t="shared" ref="G89:I91" si="12">G90</f>
        <v>211.4</v>
      </c>
      <c r="H89" s="75">
        <f t="shared" si="12"/>
        <v>1905.8000000000002</v>
      </c>
      <c r="I89" s="71">
        <f t="shared" si="12"/>
        <v>1709.1000000000001</v>
      </c>
      <c r="J89" s="83">
        <f>I89-H89</f>
        <v>-196.70000000000005</v>
      </c>
      <c r="K89" s="66">
        <f>I89/H89*100</f>
        <v>89.67887501311786</v>
      </c>
    </row>
    <row r="90" spans="2:11" ht="20.25">
      <c r="B90" s="21" t="s">
        <v>78</v>
      </c>
      <c r="C90" s="26" t="s">
        <v>44</v>
      </c>
      <c r="D90" s="84" t="s">
        <v>28</v>
      </c>
      <c r="E90" s="84"/>
      <c r="F90" s="84"/>
      <c r="G90" s="46">
        <f t="shared" si="12"/>
        <v>211.4</v>
      </c>
      <c r="H90" s="46">
        <f t="shared" si="12"/>
        <v>1905.8000000000002</v>
      </c>
      <c r="I90" s="74">
        <f t="shared" si="12"/>
        <v>1709.1000000000001</v>
      </c>
      <c r="J90" s="83">
        <f>I90-H90</f>
        <v>-196.70000000000005</v>
      </c>
      <c r="K90" s="43">
        <f>I90/H90*100</f>
        <v>89.67887501311786</v>
      </c>
    </row>
    <row r="91" spans="2:11" ht="38.25" customHeight="1">
      <c r="B91" s="20" t="s">
        <v>78</v>
      </c>
      <c r="C91" s="26" t="s">
        <v>83</v>
      </c>
      <c r="D91" s="29" t="s">
        <v>28</v>
      </c>
      <c r="E91" s="29" t="s">
        <v>142</v>
      </c>
      <c r="F91" s="29"/>
      <c r="G91" s="53">
        <f t="shared" si="12"/>
        <v>211.4</v>
      </c>
      <c r="H91" s="53">
        <f t="shared" si="12"/>
        <v>1905.8000000000002</v>
      </c>
      <c r="I91" s="74">
        <f t="shared" si="12"/>
        <v>1709.1000000000001</v>
      </c>
      <c r="J91" s="52">
        <f>I91-H91</f>
        <v>-196.70000000000005</v>
      </c>
      <c r="K91" s="43">
        <f>I91/H91*100</f>
        <v>89.67887501311786</v>
      </c>
    </row>
    <row r="92" spans="2:11" ht="20.25">
      <c r="B92" s="21" t="s">
        <v>78</v>
      </c>
      <c r="C92" s="26" t="s">
        <v>75</v>
      </c>
      <c r="D92" s="29" t="s">
        <v>28</v>
      </c>
      <c r="E92" s="29" t="s">
        <v>141</v>
      </c>
      <c r="F92" s="29"/>
      <c r="G92" s="47">
        <f>G95+G96+G99+G102+G105+G108+G111</f>
        <v>211.4</v>
      </c>
      <c r="H92" s="47">
        <f>H95+H96+H99+H102+H105+H108+H111</f>
        <v>1905.8000000000002</v>
      </c>
      <c r="I92" s="76">
        <f>I95+I96+I99+I102+I105+I108+I111</f>
        <v>1709.1000000000001</v>
      </c>
      <c r="J92" s="43">
        <f>I92-H92</f>
        <v>-196.70000000000005</v>
      </c>
      <c r="K92" s="43">
        <f>I92/H92*100</f>
        <v>89.67887501311786</v>
      </c>
    </row>
    <row r="93" spans="2:11" ht="39.75" customHeight="1">
      <c r="B93" s="20" t="s">
        <v>78</v>
      </c>
      <c r="C93" s="32" t="s">
        <v>97</v>
      </c>
      <c r="D93" s="29" t="s">
        <v>28</v>
      </c>
      <c r="E93" s="29" t="s">
        <v>146</v>
      </c>
      <c r="F93" s="29"/>
      <c r="G93" s="47">
        <f t="shared" ref="G93:I94" si="13">G94</f>
        <v>211.4</v>
      </c>
      <c r="H93" s="47">
        <f t="shared" si="13"/>
        <v>297.89999999999998</v>
      </c>
      <c r="I93" s="74">
        <f t="shared" si="13"/>
        <v>115.7</v>
      </c>
      <c r="J93" s="43">
        <f>I93-H93</f>
        <v>-182.2</v>
      </c>
      <c r="K93" s="43">
        <f>I93/H93*100</f>
        <v>38.838536421617995</v>
      </c>
    </row>
    <row r="94" spans="2:11" ht="23.25" customHeight="1">
      <c r="B94" s="21" t="s">
        <v>78</v>
      </c>
      <c r="C94" s="26" t="s">
        <v>14</v>
      </c>
      <c r="D94" s="29" t="s">
        <v>28</v>
      </c>
      <c r="E94" s="29" t="s">
        <v>146</v>
      </c>
      <c r="F94" s="29" t="s">
        <v>13</v>
      </c>
      <c r="G94" s="47">
        <f t="shared" si="13"/>
        <v>211.4</v>
      </c>
      <c r="H94" s="47">
        <f t="shared" si="13"/>
        <v>297.89999999999998</v>
      </c>
      <c r="I94" s="74">
        <f t="shared" si="13"/>
        <v>115.7</v>
      </c>
      <c r="J94" s="43"/>
      <c r="K94" s="43">
        <f>I94*100/G94</f>
        <v>54.730368968779565</v>
      </c>
    </row>
    <row r="95" spans="2:11" ht="22.5" customHeight="1">
      <c r="B95" s="20" t="s">
        <v>78</v>
      </c>
      <c r="C95" s="26" t="s">
        <v>61</v>
      </c>
      <c r="D95" s="29" t="s">
        <v>28</v>
      </c>
      <c r="E95" s="29" t="s">
        <v>146</v>
      </c>
      <c r="F95" s="29" t="s">
        <v>15</v>
      </c>
      <c r="G95" s="47">
        <v>211.4</v>
      </c>
      <c r="H95" s="47">
        <v>297.89999999999998</v>
      </c>
      <c r="I95" s="74">
        <v>115.7</v>
      </c>
      <c r="J95" s="43"/>
      <c r="K95" s="43">
        <f>I95*100/G95</f>
        <v>54.730368968779565</v>
      </c>
    </row>
    <row r="96" spans="2:11" ht="62.25" customHeight="1">
      <c r="B96" s="21" t="s">
        <v>78</v>
      </c>
      <c r="C96" s="32" t="s">
        <v>147</v>
      </c>
      <c r="D96" s="56" t="s">
        <v>28</v>
      </c>
      <c r="E96" s="56" t="s">
        <v>148</v>
      </c>
      <c r="F96" s="56"/>
      <c r="G96" s="53">
        <f t="shared" ref="G96:I97" si="14">G97</f>
        <v>0</v>
      </c>
      <c r="H96" s="53">
        <f t="shared" si="14"/>
        <v>1336.5</v>
      </c>
      <c r="I96" s="74">
        <f t="shared" si="14"/>
        <v>1336.5</v>
      </c>
      <c r="J96" s="52">
        <f>I96-H96</f>
        <v>0</v>
      </c>
      <c r="K96" s="52">
        <f>I96/H96*100</f>
        <v>100</v>
      </c>
    </row>
    <row r="97" spans="2:11" ht="23.25" customHeight="1">
      <c r="B97" s="21" t="s">
        <v>78</v>
      </c>
      <c r="C97" s="26" t="s">
        <v>14</v>
      </c>
      <c r="D97" s="29" t="s">
        <v>28</v>
      </c>
      <c r="E97" s="56" t="s">
        <v>148</v>
      </c>
      <c r="F97" s="29" t="s">
        <v>13</v>
      </c>
      <c r="G97" s="47">
        <f t="shared" si="14"/>
        <v>0</v>
      </c>
      <c r="H97" s="47">
        <f t="shared" si="14"/>
        <v>1336.5</v>
      </c>
      <c r="I97" s="74">
        <f t="shared" si="14"/>
        <v>1336.5</v>
      </c>
      <c r="J97" s="43"/>
      <c r="K97" s="43"/>
    </row>
    <row r="98" spans="2:11" ht="22.5" customHeight="1">
      <c r="B98" s="20" t="s">
        <v>78</v>
      </c>
      <c r="C98" s="26" t="s">
        <v>61</v>
      </c>
      <c r="D98" s="29" t="s">
        <v>28</v>
      </c>
      <c r="E98" s="56" t="s">
        <v>148</v>
      </c>
      <c r="F98" s="29" t="s">
        <v>15</v>
      </c>
      <c r="G98" s="47">
        <v>0</v>
      </c>
      <c r="H98" s="47">
        <v>1336.5</v>
      </c>
      <c r="I98" s="74">
        <v>1336.5</v>
      </c>
      <c r="J98" s="43"/>
      <c r="K98" s="43"/>
    </row>
    <row r="99" spans="2:11" ht="84.75" customHeight="1">
      <c r="B99" s="21"/>
      <c r="C99" s="32" t="s">
        <v>149</v>
      </c>
      <c r="D99" s="56" t="s">
        <v>28</v>
      </c>
      <c r="E99" s="56" t="s">
        <v>150</v>
      </c>
      <c r="F99" s="56"/>
      <c r="G99" s="53">
        <v>0</v>
      </c>
      <c r="H99" s="53">
        <f>H100</f>
        <v>31.7</v>
      </c>
      <c r="I99" s="74">
        <f>I100</f>
        <v>17.2</v>
      </c>
      <c r="J99" s="52">
        <f>I99-H99</f>
        <v>-14.5</v>
      </c>
      <c r="K99" s="52">
        <f>I99/H99*100</f>
        <v>54.25867507886435</v>
      </c>
    </row>
    <row r="100" spans="2:11" ht="22.5" customHeight="1">
      <c r="B100" s="21"/>
      <c r="C100" s="26" t="s">
        <v>14</v>
      </c>
      <c r="D100" s="29" t="s">
        <v>28</v>
      </c>
      <c r="E100" s="56" t="s">
        <v>150</v>
      </c>
      <c r="F100" s="29" t="s">
        <v>13</v>
      </c>
      <c r="G100" s="47">
        <v>0</v>
      </c>
      <c r="H100" s="47">
        <f>H101</f>
        <v>31.7</v>
      </c>
      <c r="I100" s="74">
        <f>I101</f>
        <v>17.2</v>
      </c>
      <c r="J100" s="43"/>
      <c r="K100" s="43"/>
    </row>
    <row r="101" spans="2:11" ht="22.5" customHeight="1">
      <c r="B101" s="21"/>
      <c r="C101" s="26" t="s">
        <v>61</v>
      </c>
      <c r="D101" s="29" t="s">
        <v>28</v>
      </c>
      <c r="E101" s="56" t="s">
        <v>150</v>
      </c>
      <c r="F101" s="29" t="s">
        <v>15</v>
      </c>
      <c r="G101" s="47">
        <v>0</v>
      </c>
      <c r="H101" s="47">
        <v>31.7</v>
      </c>
      <c r="I101" s="74">
        <v>17.2</v>
      </c>
      <c r="J101" s="43"/>
      <c r="K101" s="43"/>
    </row>
    <row r="102" spans="2:11" ht="85.5" customHeight="1">
      <c r="B102" s="21" t="s">
        <v>78</v>
      </c>
      <c r="C102" s="32" t="s">
        <v>151</v>
      </c>
      <c r="D102" s="29" t="s">
        <v>28</v>
      </c>
      <c r="E102" s="29" t="s">
        <v>152</v>
      </c>
      <c r="F102" s="29"/>
      <c r="G102" s="53">
        <f t="shared" ref="G102:I103" si="15">G103</f>
        <v>0</v>
      </c>
      <c r="H102" s="53">
        <f t="shared" si="15"/>
        <v>197.7</v>
      </c>
      <c r="I102" s="74">
        <f t="shared" si="15"/>
        <v>197.7</v>
      </c>
      <c r="J102" s="52">
        <f>I102-H102</f>
        <v>0</v>
      </c>
      <c r="K102" s="52">
        <f>I102/H102*100</f>
        <v>100</v>
      </c>
    </row>
    <row r="103" spans="2:11" ht="25.5" customHeight="1">
      <c r="B103" s="21" t="s">
        <v>78</v>
      </c>
      <c r="C103" s="26" t="s">
        <v>14</v>
      </c>
      <c r="D103" s="29" t="s">
        <v>28</v>
      </c>
      <c r="E103" s="29" t="s">
        <v>152</v>
      </c>
      <c r="F103" s="29" t="s">
        <v>13</v>
      </c>
      <c r="G103" s="47">
        <f t="shared" si="15"/>
        <v>0</v>
      </c>
      <c r="H103" s="47">
        <f t="shared" si="15"/>
        <v>197.7</v>
      </c>
      <c r="I103" s="74">
        <f t="shared" si="15"/>
        <v>197.7</v>
      </c>
      <c r="J103" s="43"/>
      <c r="K103" s="43"/>
    </row>
    <row r="104" spans="2:11" ht="25.5" customHeight="1">
      <c r="B104" s="20" t="s">
        <v>78</v>
      </c>
      <c r="C104" s="26" t="s">
        <v>61</v>
      </c>
      <c r="D104" s="29" t="s">
        <v>28</v>
      </c>
      <c r="E104" s="29" t="s">
        <v>152</v>
      </c>
      <c r="F104" s="29" t="s">
        <v>15</v>
      </c>
      <c r="G104" s="47">
        <v>0</v>
      </c>
      <c r="H104" s="47">
        <v>197.7</v>
      </c>
      <c r="I104" s="74">
        <v>197.7</v>
      </c>
      <c r="J104" s="43"/>
      <c r="K104" s="43"/>
    </row>
    <row r="105" spans="2:11" ht="82.5" customHeight="1">
      <c r="B105" s="21"/>
      <c r="C105" s="32" t="s">
        <v>156</v>
      </c>
      <c r="D105" s="29" t="s">
        <v>28</v>
      </c>
      <c r="E105" s="29" t="s">
        <v>153</v>
      </c>
      <c r="F105" s="29"/>
      <c r="G105" s="53">
        <f t="shared" ref="G105:I106" si="16">G106</f>
        <v>0</v>
      </c>
      <c r="H105" s="53">
        <f t="shared" si="16"/>
        <v>2</v>
      </c>
      <c r="I105" s="74">
        <f t="shared" si="16"/>
        <v>2</v>
      </c>
      <c r="J105" s="52">
        <f>I105-H105</f>
        <v>0</v>
      </c>
      <c r="K105" s="52">
        <f>I105/H105*100</f>
        <v>100</v>
      </c>
    </row>
    <row r="106" spans="2:11" ht="25.5" customHeight="1">
      <c r="B106" s="21"/>
      <c r="C106" s="26" t="s">
        <v>14</v>
      </c>
      <c r="D106" s="29" t="s">
        <v>28</v>
      </c>
      <c r="E106" s="29" t="s">
        <v>153</v>
      </c>
      <c r="F106" s="29" t="s">
        <v>13</v>
      </c>
      <c r="G106" s="47">
        <f t="shared" si="16"/>
        <v>0</v>
      </c>
      <c r="H106" s="47">
        <f t="shared" si="16"/>
        <v>2</v>
      </c>
      <c r="I106" s="74">
        <f t="shared" si="16"/>
        <v>2</v>
      </c>
      <c r="J106" s="43"/>
      <c r="K106" s="43"/>
    </row>
    <row r="107" spans="2:11" ht="25.5" customHeight="1">
      <c r="B107" s="21"/>
      <c r="C107" s="26" t="s">
        <v>61</v>
      </c>
      <c r="D107" s="29" t="s">
        <v>28</v>
      </c>
      <c r="E107" s="29" t="s">
        <v>153</v>
      </c>
      <c r="F107" s="29" t="s">
        <v>15</v>
      </c>
      <c r="G107" s="47">
        <v>0</v>
      </c>
      <c r="H107" s="47">
        <v>2</v>
      </c>
      <c r="I107" s="74">
        <v>2</v>
      </c>
      <c r="J107" s="43"/>
      <c r="K107" s="43"/>
    </row>
    <row r="108" spans="2:11" ht="66.75" customHeight="1">
      <c r="B108" s="21"/>
      <c r="C108" s="26" t="s">
        <v>154</v>
      </c>
      <c r="D108" s="29" t="s">
        <v>28</v>
      </c>
      <c r="E108" s="29" t="s">
        <v>158</v>
      </c>
      <c r="F108" s="29"/>
      <c r="G108" s="53">
        <v>0</v>
      </c>
      <c r="H108" s="53">
        <f>H109</f>
        <v>33.299999999999997</v>
      </c>
      <c r="I108" s="74">
        <f>I109</f>
        <v>33.299999999999997</v>
      </c>
      <c r="J108" s="52">
        <f>I108-H108</f>
        <v>0</v>
      </c>
      <c r="K108" s="52">
        <f>I108/H108*100</f>
        <v>100</v>
      </c>
    </row>
    <row r="109" spans="2:11" ht="25.5" customHeight="1">
      <c r="B109" s="21"/>
      <c r="C109" s="26" t="s">
        <v>14</v>
      </c>
      <c r="D109" s="29" t="s">
        <v>28</v>
      </c>
      <c r="E109" s="29" t="s">
        <v>158</v>
      </c>
      <c r="F109" s="29" t="s">
        <v>13</v>
      </c>
      <c r="G109" s="47">
        <v>0</v>
      </c>
      <c r="H109" s="47">
        <f>H110</f>
        <v>33.299999999999997</v>
      </c>
      <c r="I109" s="74">
        <f>I110</f>
        <v>33.299999999999997</v>
      </c>
      <c r="J109" s="43"/>
      <c r="K109" s="43"/>
    </row>
    <row r="110" spans="2:11" ht="25.5" customHeight="1">
      <c r="B110" s="21"/>
      <c r="C110" s="26" t="s">
        <v>61</v>
      </c>
      <c r="D110" s="29" t="s">
        <v>28</v>
      </c>
      <c r="E110" s="29" t="s">
        <v>158</v>
      </c>
      <c r="F110" s="29" t="s">
        <v>15</v>
      </c>
      <c r="G110" s="47">
        <v>0</v>
      </c>
      <c r="H110" s="47">
        <v>33.299999999999997</v>
      </c>
      <c r="I110" s="74">
        <v>33.299999999999997</v>
      </c>
      <c r="J110" s="43"/>
      <c r="K110" s="43"/>
    </row>
    <row r="111" spans="2:11" ht="72" customHeight="1">
      <c r="B111" s="21"/>
      <c r="C111" s="26" t="s">
        <v>155</v>
      </c>
      <c r="D111" s="29" t="s">
        <v>28</v>
      </c>
      <c r="E111" s="29" t="s">
        <v>157</v>
      </c>
      <c r="F111" s="29"/>
      <c r="G111" s="47">
        <v>0</v>
      </c>
      <c r="H111" s="53">
        <f>H112</f>
        <v>6.7</v>
      </c>
      <c r="I111" s="74">
        <f>I112</f>
        <v>6.7</v>
      </c>
      <c r="J111" s="52">
        <f>I111-H111</f>
        <v>0</v>
      </c>
      <c r="K111" s="52">
        <f>I111/H111*100</f>
        <v>100</v>
      </c>
    </row>
    <row r="112" spans="2:11" ht="25.5" customHeight="1">
      <c r="B112" s="21"/>
      <c r="C112" s="26" t="s">
        <v>14</v>
      </c>
      <c r="D112" s="29" t="s">
        <v>28</v>
      </c>
      <c r="E112" s="29" t="s">
        <v>157</v>
      </c>
      <c r="F112" s="29" t="s">
        <v>13</v>
      </c>
      <c r="G112" s="47">
        <v>0</v>
      </c>
      <c r="H112" s="47">
        <f>H113</f>
        <v>6.7</v>
      </c>
      <c r="I112" s="74">
        <f>I113</f>
        <v>6.7</v>
      </c>
      <c r="J112" s="43"/>
      <c r="K112" s="43"/>
    </row>
    <row r="113" spans="2:11" ht="25.5" customHeight="1">
      <c r="B113" s="21"/>
      <c r="C113" s="26" t="s">
        <v>61</v>
      </c>
      <c r="D113" s="29" t="s">
        <v>28</v>
      </c>
      <c r="E113" s="29" t="s">
        <v>157</v>
      </c>
      <c r="F113" s="29" t="s">
        <v>15</v>
      </c>
      <c r="G113" s="47">
        <v>0</v>
      </c>
      <c r="H113" s="47">
        <v>6.7</v>
      </c>
      <c r="I113" s="74">
        <v>6.7</v>
      </c>
      <c r="J113" s="43"/>
      <c r="K113" s="66"/>
    </row>
    <row r="114" spans="2:11" ht="20.25">
      <c r="B114" s="58" t="s">
        <v>78</v>
      </c>
      <c r="C114" s="54" t="s">
        <v>114</v>
      </c>
      <c r="D114" s="55" t="s">
        <v>29</v>
      </c>
      <c r="E114" s="31"/>
      <c r="F114" s="31"/>
      <c r="G114" s="75">
        <f>G120+G140+G115</f>
        <v>421.2</v>
      </c>
      <c r="H114" s="65">
        <f>H120+H140+H115</f>
        <v>538.4</v>
      </c>
      <c r="I114" s="71">
        <f>I115+I120+I140</f>
        <v>435</v>
      </c>
      <c r="J114" s="63">
        <f>I114-H114</f>
        <v>-103.39999999999998</v>
      </c>
      <c r="K114" s="63">
        <f>I114/H114*100</f>
        <v>80.794947994056471</v>
      </c>
    </row>
    <row r="115" spans="2:11" ht="20.25">
      <c r="B115" s="21"/>
      <c r="C115" s="30" t="s">
        <v>115</v>
      </c>
      <c r="D115" s="31" t="s">
        <v>116</v>
      </c>
      <c r="E115" s="31"/>
      <c r="F115" s="31"/>
      <c r="G115" s="48">
        <f>G116</f>
        <v>0</v>
      </c>
      <c r="H115" s="48">
        <f>H116</f>
        <v>12.5</v>
      </c>
      <c r="I115" s="77">
        <f>I116</f>
        <v>12.5</v>
      </c>
      <c r="J115" s="52">
        <f>I115-H115</f>
        <v>0</v>
      </c>
      <c r="K115" s="52">
        <f>I115/H115*100</f>
        <v>100</v>
      </c>
    </row>
    <row r="116" spans="2:11" ht="40.5">
      <c r="B116" s="21"/>
      <c r="C116" s="26" t="s">
        <v>89</v>
      </c>
      <c r="D116" s="29" t="s">
        <v>116</v>
      </c>
      <c r="E116" s="29" t="s">
        <v>143</v>
      </c>
      <c r="F116" s="29"/>
      <c r="G116" s="53">
        <v>0</v>
      </c>
      <c r="H116" s="53">
        <f t="shared" ref="H116:I118" si="17">H117</f>
        <v>12.5</v>
      </c>
      <c r="I116" s="74">
        <f t="shared" si="17"/>
        <v>12.5</v>
      </c>
      <c r="J116" s="52">
        <f>I116-H116</f>
        <v>0</v>
      </c>
      <c r="K116" s="52">
        <f>I116/H116*100</f>
        <v>100</v>
      </c>
    </row>
    <row r="117" spans="2:11" ht="40.5">
      <c r="B117" s="21"/>
      <c r="C117" s="26" t="s">
        <v>117</v>
      </c>
      <c r="D117" s="29" t="s">
        <v>116</v>
      </c>
      <c r="E117" s="29" t="s">
        <v>159</v>
      </c>
      <c r="F117" s="29"/>
      <c r="G117" s="53">
        <v>0</v>
      </c>
      <c r="H117" s="53">
        <f t="shared" si="17"/>
        <v>12.5</v>
      </c>
      <c r="I117" s="74">
        <f t="shared" si="17"/>
        <v>12.5</v>
      </c>
      <c r="J117" s="52">
        <f>I117-H117</f>
        <v>0</v>
      </c>
      <c r="K117" s="52">
        <f>I117/H117*100</f>
        <v>100</v>
      </c>
    </row>
    <row r="118" spans="2:11" ht="20.25">
      <c r="B118" s="21"/>
      <c r="C118" s="26" t="s">
        <v>14</v>
      </c>
      <c r="D118" s="29" t="s">
        <v>116</v>
      </c>
      <c r="E118" s="29" t="s">
        <v>159</v>
      </c>
      <c r="F118" s="29" t="s">
        <v>13</v>
      </c>
      <c r="G118" s="47">
        <v>0</v>
      </c>
      <c r="H118" s="47">
        <f t="shared" si="17"/>
        <v>12.5</v>
      </c>
      <c r="I118" s="74">
        <f t="shared" si="17"/>
        <v>12.5</v>
      </c>
      <c r="J118" s="43">
        <f t="shared" ref="J118:J136" si="18">I118-G118</f>
        <v>12.5</v>
      </c>
      <c r="K118" s="43"/>
    </row>
    <row r="119" spans="2:11" ht="40.5">
      <c r="B119" s="21"/>
      <c r="C119" s="26" t="s">
        <v>61</v>
      </c>
      <c r="D119" s="29" t="s">
        <v>116</v>
      </c>
      <c r="E119" s="29" t="s">
        <v>159</v>
      </c>
      <c r="F119" s="29" t="s">
        <v>15</v>
      </c>
      <c r="G119" s="47">
        <v>0</v>
      </c>
      <c r="H119" s="47">
        <v>12.5</v>
      </c>
      <c r="I119" s="74">
        <v>12.5</v>
      </c>
      <c r="J119" s="43">
        <f>I119-G119</f>
        <v>12.5</v>
      </c>
      <c r="K119" s="43"/>
    </row>
    <row r="120" spans="2:11" ht="20.25">
      <c r="B120" s="20" t="s">
        <v>78</v>
      </c>
      <c r="C120" s="26" t="s">
        <v>45</v>
      </c>
      <c r="D120" s="29" t="s">
        <v>30</v>
      </c>
      <c r="E120" s="29"/>
      <c r="F120" s="29"/>
      <c r="G120" s="47">
        <f t="shared" ref="G120:I121" si="19">G121</f>
        <v>356</v>
      </c>
      <c r="H120" s="47">
        <f t="shared" si="19"/>
        <v>460.6</v>
      </c>
      <c r="I120" s="74">
        <f t="shared" si="19"/>
        <v>358.3</v>
      </c>
      <c r="J120" s="43">
        <f>I120-G120</f>
        <v>2.3000000000000114</v>
      </c>
      <c r="K120" s="52">
        <f>I120/H120*100</f>
        <v>77.789839339991318</v>
      </c>
    </row>
    <row r="121" spans="2:11" ht="22.5" customHeight="1">
      <c r="B121" s="21" t="s">
        <v>78</v>
      </c>
      <c r="C121" s="26" t="s">
        <v>89</v>
      </c>
      <c r="D121" s="29" t="s">
        <v>30</v>
      </c>
      <c r="E121" s="29" t="s">
        <v>142</v>
      </c>
      <c r="F121" s="29"/>
      <c r="G121" s="47">
        <f t="shared" si="19"/>
        <v>356</v>
      </c>
      <c r="H121" s="47">
        <f t="shared" si="19"/>
        <v>460.6</v>
      </c>
      <c r="I121" s="74">
        <f t="shared" si="19"/>
        <v>358.3</v>
      </c>
      <c r="J121" s="43">
        <f t="shared" si="18"/>
        <v>2.3000000000000114</v>
      </c>
      <c r="K121" s="52">
        <f>I121/H121*100</f>
        <v>77.789839339991318</v>
      </c>
    </row>
    <row r="122" spans="2:11" ht="20.25">
      <c r="B122" s="20" t="s">
        <v>78</v>
      </c>
      <c r="C122" s="26" t="s">
        <v>75</v>
      </c>
      <c r="D122" s="29" t="s">
        <v>30</v>
      </c>
      <c r="E122" s="29" t="s">
        <v>143</v>
      </c>
      <c r="F122" s="29"/>
      <c r="G122" s="47">
        <f>G123+G133</f>
        <v>356</v>
      </c>
      <c r="H122" s="47">
        <f>H123+H133</f>
        <v>460.6</v>
      </c>
      <c r="I122" s="74">
        <f>I123+I133</f>
        <v>358.3</v>
      </c>
      <c r="J122" s="43">
        <f t="shared" si="18"/>
        <v>2.3000000000000114</v>
      </c>
      <c r="K122" s="52">
        <f>I122/H122*100</f>
        <v>77.789839339991318</v>
      </c>
    </row>
    <row r="123" spans="2:11" ht="21.75" customHeight="1">
      <c r="B123" s="21" t="s">
        <v>78</v>
      </c>
      <c r="C123" s="26" t="s">
        <v>70</v>
      </c>
      <c r="D123" s="29" t="s">
        <v>30</v>
      </c>
      <c r="E123" s="29" t="s">
        <v>140</v>
      </c>
      <c r="F123" s="29"/>
      <c r="G123" s="47">
        <f>G127+G130+G124</f>
        <v>71.400000000000006</v>
      </c>
      <c r="H123" s="47">
        <f>H127+H130+H124</f>
        <v>71.400000000000006</v>
      </c>
      <c r="I123" s="46">
        <f>I127+I130+I124</f>
        <v>18.600000000000001</v>
      </c>
      <c r="J123" s="43">
        <f t="shared" si="18"/>
        <v>-52.800000000000004</v>
      </c>
      <c r="K123" s="52">
        <f>I123/H123*100</f>
        <v>26.05042016806723</v>
      </c>
    </row>
    <row r="124" spans="2:11" ht="63.75" customHeight="1">
      <c r="B124" s="21"/>
      <c r="C124" s="26" t="s">
        <v>118</v>
      </c>
      <c r="D124" s="29" t="s">
        <v>30</v>
      </c>
      <c r="E124" s="29" t="s">
        <v>161</v>
      </c>
      <c r="F124" s="29"/>
      <c r="G124" s="53">
        <f t="shared" ref="G124:I125" si="20">G125</f>
        <v>24.9</v>
      </c>
      <c r="H124" s="53">
        <f t="shared" si="20"/>
        <v>24.9</v>
      </c>
      <c r="I124" s="74">
        <f t="shared" si="20"/>
        <v>12.9</v>
      </c>
      <c r="J124" s="52">
        <f t="shared" si="18"/>
        <v>-11.999999999999998</v>
      </c>
      <c r="K124" s="52">
        <f>I124/H124*100</f>
        <v>51.807228915662648</v>
      </c>
    </row>
    <row r="125" spans="2:11" ht="21.75" customHeight="1">
      <c r="B125" s="21"/>
      <c r="C125" s="26" t="s">
        <v>57</v>
      </c>
      <c r="D125" s="29" t="s">
        <v>30</v>
      </c>
      <c r="E125" s="29" t="s">
        <v>161</v>
      </c>
      <c r="F125" s="29" t="s">
        <v>10</v>
      </c>
      <c r="G125" s="47">
        <f t="shared" si="20"/>
        <v>24.9</v>
      </c>
      <c r="H125" s="47">
        <f t="shared" si="20"/>
        <v>24.9</v>
      </c>
      <c r="I125" s="74">
        <f t="shared" si="20"/>
        <v>12.9</v>
      </c>
      <c r="J125" s="43">
        <f t="shared" si="18"/>
        <v>-11.999999999999998</v>
      </c>
      <c r="K125" s="43"/>
    </row>
    <row r="126" spans="2:11" ht="29.25" customHeight="1">
      <c r="B126" s="21"/>
      <c r="C126" s="26" t="s">
        <v>12</v>
      </c>
      <c r="D126" s="29" t="s">
        <v>30</v>
      </c>
      <c r="E126" s="29" t="s">
        <v>161</v>
      </c>
      <c r="F126" s="29" t="s">
        <v>11</v>
      </c>
      <c r="G126" s="47">
        <v>24.9</v>
      </c>
      <c r="H126" s="47">
        <v>24.9</v>
      </c>
      <c r="I126" s="74">
        <v>12.9</v>
      </c>
      <c r="J126" s="43">
        <f t="shared" si="18"/>
        <v>-11.999999999999998</v>
      </c>
      <c r="K126" s="43"/>
    </row>
    <row r="127" spans="2:11" ht="63" customHeight="1">
      <c r="B127" s="20" t="s">
        <v>78</v>
      </c>
      <c r="C127" s="26" t="s">
        <v>84</v>
      </c>
      <c r="D127" s="29" t="s">
        <v>30</v>
      </c>
      <c r="E127" s="29" t="s">
        <v>160</v>
      </c>
      <c r="F127" s="29"/>
      <c r="G127" s="53">
        <f t="shared" ref="G127:I128" si="21">G128</f>
        <v>12.4</v>
      </c>
      <c r="H127" s="53">
        <f t="shared" si="21"/>
        <v>12.4</v>
      </c>
      <c r="I127" s="74">
        <f t="shared" si="21"/>
        <v>5.7</v>
      </c>
      <c r="J127" s="52">
        <f t="shared" si="18"/>
        <v>-6.7</v>
      </c>
      <c r="K127" s="52">
        <f>I127/H127*100</f>
        <v>45.967741935483872</v>
      </c>
    </row>
    <row r="128" spans="2:11" ht="63" customHeight="1">
      <c r="B128" s="21" t="s">
        <v>78</v>
      </c>
      <c r="C128" s="26" t="s">
        <v>57</v>
      </c>
      <c r="D128" s="29" t="s">
        <v>30</v>
      </c>
      <c r="E128" s="29" t="s">
        <v>160</v>
      </c>
      <c r="F128" s="29" t="s">
        <v>10</v>
      </c>
      <c r="G128" s="53">
        <f t="shared" si="21"/>
        <v>12.4</v>
      </c>
      <c r="H128" s="53">
        <f t="shared" si="21"/>
        <v>12.4</v>
      </c>
      <c r="I128" s="74">
        <f t="shared" si="21"/>
        <v>5.7</v>
      </c>
      <c r="J128" s="52">
        <f t="shared" si="18"/>
        <v>-6.7</v>
      </c>
      <c r="K128" s="52"/>
    </row>
    <row r="129" spans="2:11" ht="30.75" customHeight="1">
      <c r="B129" s="20" t="s">
        <v>78</v>
      </c>
      <c r="C129" s="26" t="s">
        <v>12</v>
      </c>
      <c r="D129" s="29" t="s">
        <v>30</v>
      </c>
      <c r="E129" s="29" t="s">
        <v>160</v>
      </c>
      <c r="F129" s="29" t="s">
        <v>11</v>
      </c>
      <c r="G129" s="53">
        <v>12.4</v>
      </c>
      <c r="H129" s="53">
        <v>12.4</v>
      </c>
      <c r="I129" s="74">
        <v>5.7</v>
      </c>
      <c r="J129" s="52">
        <f t="shared" si="18"/>
        <v>-6.7</v>
      </c>
      <c r="K129" s="52"/>
    </row>
    <row r="130" spans="2:11" ht="81.75" customHeight="1">
      <c r="B130" s="21" t="s">
        <v>78</v>
      </c>
      <c r="C130" s="33" t="s">
        <v>85</v>
      </c>
      <c r="D130" s="29" t="s">
        <v>30</v>
      </c>
      <c r="E130" s="29" t="s">
        <v>162</v>
      </c>
      <c r="F130" s="29"/>
      <c r="G130" s="53">
        <f t="shared" ref="G130:I131" si="22">G131</f>
        <v>34.1</v>
      </c>
      <c r="H130" s="53">
        <f t="shared" si="22"/>
        <v>34.1</v>
      </c>
      <c r="I130" s="74">
        <f t="shared" si="22"/>
        <v>0</v>
      </c>
      <c r="J130" s="52">
        <f t="shared" si="18"/>
        <v>-34.1</v>
      </c>
      <c r="K130" s="52">
        <f>I130/H130*100</f>
        <v>0</v>
      </c>
    </row>
    <row r="131" spans="2:11" ht="19.5" customHeight="1">
      <c r="B131" s="20" t="s">
        <v>78</v>
      </c>
      <c r="C131" s="26" t="s">
        <v>14</v>
      </c>
      <c r="D131" s="29" t="s">
        <v>30</v>
      </c>
      <c r="E131" s="29" t="s">
        <v>162</v>
      </c>
      <c r="F131" s="29" t="s">
        <v>13</v>
      </c>
      <c r="G131" s="47">
        <f t="shared" si="22"/>
        <v>34.1</v>
      </c>
      <c r="H131" s="47">
        <f t="shared" si="22"/>
        <v>34.1</v>
      </c>
      <c r="I131" s="74">
        <f t="shared" si="22"/>
        <v>0</v>
      </c>
      <c r="J131" s="43">
        <f t="shared" si="18"/>
        <v>-34.1</v>
      </c>
      <c r="K131" s="43"/>
    </row>
    <row r="132" spans="2:11" ht="18" customHeight="1">
      <c r="B132" s="21" t="s">
        <v>78</v>
      </c>
      <c r="C132" s="26" t="s">
        <v>61</v>
      </c>
      <c r="D132" s="29" t="s">
        <v>30</v>
      </c>
      <c r="E132" s="29" t="s">
        <v>162</v>
      </c>
      <c r="F132" s="29" t="s">
        <v>15</v>
      </c>
      <c r="G132" s="47">
        <v>34.1</v>
      </c>
      <c r="H132" s="47">
        <v>34.1</v>
      </c>
      <c r="I132" s="74">
        <v>0</v>
      </c>
      <c r="J132" s="43">
        <f t="shared" si="18"/>
        <v>-34.1</v>
      </c>
      <c r="K132" s="43"/>
    </row>
    <row r="133" spans="2:11" ht="55.5" customHeight="1">
      <c r="B133" s="20" t="s">
        <v>78</v>
      </c>
      <c r="C133" s="26" t="s">
        <v>87</v>
      </c>
      <c r="D133" s="29" t="s">
        <v>30</v>
      </c>
      <c r="E133" s="29" t="s">
        <v>163</v>
      </c>
      <c r="F133" s="29"/>
      <c r="G133" s="53">
        <f>G134+G137</f>
        <v>284.60000000000002</v>
      </c>
      <c r="H133" s="53">
        <f>H134+H137</f>
        <v>389.2</v>
      </c>
      <c r="I133" s="88">
        <f>I134+I137</f>
        <v>339.7</v>
      </c>
      <c r="J133" s="52">
        <f t="shared" si="18"/>
        <v>55.099999999999966</v>
      </c>
      <c r="K133" s="52">
        <f>I133/H133*100</f>
        <v>87.281603288797541</v>
      </c>
    </row>
    <row r="134" spans="2:11" ht="55.5" customHeight="1">
      <c r="B134" s="21" t="s">
        <v>78</v>
      </c>
      <c r="C134" s="26" t="s">
        <v>86</v>
      </c>
      <c r="D134" s="29" t="s">
        <v>30</v>
      </c>
      <c r="E134" s="29" t="s">
        <v>164</v>
      </c>
      <c r="F134" s="29" t="s">
        <v>7</v>
      </c>
      <c r="G134" s="53">
        <f t="shared" ref="G134:I135" si="23">G135</f>
        <v>280.60000000000002</v>
      </c>
      <c r="H134" s="53">
        <f t="shared" si="23"/>
        <v>385.2</v>
      </c>
      <c r="I134" s="74">
        <f t="shared" si="23"/>
        <v>335.7</v>
      </c>
      <c r="J134" s="52">
        <f t="shared" si="18"/>
        <v>55.099999999999966</v>
      </c>
      <c r="K134" s="52">
        <f>I134/H134*100</f>
        <v>87.149532710280369</v>
      </c>
    </row>
    <row r="135" spans="2:11" ht="21" customHeight="1">
      <c r="B135" s="20" t="s">
        <v>78</v>
      </c>
      <c r="C135" s="26" t="s">
        <v>14</v>
      </c>
      <c r="D135" s="29" t="s">
        <v>30</v>
      </c>
      <c r="E135" s="29" t="s">
        <v>164</v>
      </c>
      <c r="F135" s="29" t="s">
        <v>13</v>
      </c>
      <c r="G135" s="47">
        <f t="shared" si="23"/>
        <v>280.60000000000002</v>
      </c>
      <c r="H135" s="47">
        <f t="shared" si="23"/>
        <v>385.2</v>
      </c>
      <c r="I135" s="74">
        <f t="shared" si="23"/>
        <v>335.7</v>
      </c>
      <c r="J135" s="43">
        <f t="shared" si="18"/>
        <v>55.099999999999966</v>
      </c>
      <c r="K135" s="43"/>
    </row>
    <row r="136" spans="2:11" ht="21" customHeight="1">
      <c r="B136" s="21" t="s">
        <v>78</v>
      </c>
      <c r="C136" s="26" t="s">
        <v>61</v>
      </c>
      <c r="D136" s="29" t="s">
        <v>30</v>
      </c>
      <c r="E136" s="29" t="s">
        <v>164</v>
      </c>
      <c r="F136" s="29" t="s">
        <v>15</v>
      </c>
      <c r="G136" s="47">
        <v>280.60000000000002</v>
      </c>
      <c r="H136" s="47">
        <v>385.2</v>
      </c>
      <c r="I136" s="74">
        <v>335.7</v>
      </c>
      <c r="J136" s="43">
        <f t="shared" si="18"/>
        <v>55.099999999999966</v>
      </c>
      <c r="K136" s="43"/>
    </row>
    <row r="137" spans="2:11" ht="46.5" customHeight="1">
      <c r="B137" s="20" t="s">
        <v>78</v>
      </c>
      <c r="C137" s="26" t="s">
        <v>88</v>
      </c>
      <c r="D137" s="29" t="s">
        <v>30</v>
      </c>
      <c r="E137" s="29" t="s">
        <v>165</v>
      </c>
      <c r="F137" s="29"/>
      <c r="G137" s="53">
        <f>G138</f>
        <v>4</v>
      </c>
      <c r="H137" s="53">
        <f>H138</f>
        <v>4</v>
      </c>
      <c r="I137" s="74">
        <v>4</v>
      </c>
      <c r="J137" s="52">
        <f>I137-G137</f>
        <v>0</v>
      </c>
      <c r="K137" s="52">
        <f>I137/H137*100</f>
        <v>100</v>
      </c>
    </row>
    <row r="138" spans="2:11" ht="21.75" customHeight="1">
      <c r="B138" s="21" t="s">
        <v>78</v>
      </c>
      <c r="C138" s="26" t="s">
        <v>14</v>
      </c>
      <c r="D138" s="29" t="s">
        <v>30</v>
      </c>
      <c r="E138" s="29" t="s">
        <v>165</v>
      </c>
      <c r="F138" s="29" t="s">
        <v>13</v>
      </c>
      <c r="G138" s="47">
        <f>G139</f>
        <v>4</v>
      </c>
      <c r="H138" s="47">
        <f>H139</f>
        <v>4</v>
      </c>
      <c r="I138" s="74">
        <v>4</v>
      </c>
      <c r="J138" s="43">
        <f>I138-G138</f>
        <v>0</v>
      </c>
      <c r="K138" s="43"/>
    </row>
    <row r="139" spans="2:11" ht="21" customHeight="1">
      <c r="B139" s="20" t="s">
        <v>78</v>
      </c>
      <c r="C139" s="26" t="s">
        <v>61</v>
      </c>
      <c r="D139" s="29" t="s">
        <v>30</v>
      </c>
      <c r="E139" s="29" t="s">
        <v>165</v>
      </c>
      <c r="F139" s="29" t="s">
        <v>15</v>
      </c>
      <c r="G139" s="47">
        <v>4</v>
      </c>
      <c r="H139" s="47">
        <v>4</v>
      </c>
      <c r="I139" s="74">
        <v>4</v>
      </c>
      <c r="J139" s="43">
        <f>I139-G139</f>
        <v>0</v>
      </c>
      <c r="K139" s="43"/>
    </row>
    <row r="140" spans="2:11" ht="20.25" customHeight="1">
      <c r="B140" s="21" t="s">
        <v>78</v>
      </c>
      <c r="C140" s="26" t="s">
        <v>52</v>
      </c>
      <c r="D140" s="29" t="s">
        <v>53</v>
      </c>
      <c r="E140" s="29"/>
      <c r="F140" s="29" t="s">
        <v>7</v>
      </c>
      <c r="G140" s="47">
        <f t="shared" ref="G140:I142" si="24">G141</f>
        <v>65.2</v>
      </c>
      <c r="H140" s="47">
        <f t="shared" si="24"/>
        <v>65.3</v>
      </c>
      <c r="I140" s="74">
        <f t="shared" si="24"/>
        <v>64.2</v>
      </c>
      <c r="J140" s="43">
        <f>I140-H140</f>
        <v>-1.0999999999999943</v>
      </c>
      <c r="K140" s="52">
        <f>I140/H140*100</f>
        <v>98.315467075038299</v>
      </c>
    </row>
    <row r="141" spans="2:11" ht="20.25" customHeight="1">
      <c r="B141" s="20" t="s">
        <v>78</v>
      </c>
      <c r="C141" s="26" t="s">
        <v>89</v>
      </c>
      <c r="D141" s="29" t="s">
        <v>53</v>
      </c>
      <c r="E141" s="29" t="s">
        <v>142</v>
      </c>
      <c r="F141" s="29"/>
      <c r="G141" s="47">
        <f t="shared" si="24"/>
        <v>65.2</v>
      </c>
      <c r="H141" s="47">
        <f t="shared" si="24"/>
        <v>65.3</v>
      </c>
      <c r="I141" s="74">
        <f t="shared" si="24"/>
        <v>64.2</v>
      </c>
      <c r="J141" s="43">
        <f>I141-H141</f>
        <v>-1.0999999999999943</v>
      </c>
      <c r="K141" s="52">
        <f>I141/H141*100</f>
        <v>98.315467075038299</v>
      </c>
    </row>
    <row r="142" spans="2:11" ht="20.25">
      <c r="B142" s="21" t="s">
        <v>78</v>
      </c>
      <c r="C142" s="26" t="s">
        <v>75</v>
      </c>
      <c r="D142" s="29" t="s">
        <v>53</v>
      </c>
      <c r="E142" s="29" t="s">
        <v>143</v>
      </c>
      <c r="F142" s="29"/>
      <c r="G142" s="47">
        <f t="shared" si="24"/>
        <v>65.2</v>
      </c>
      <c r="H142" s="47">
        <f t="shared" si="24"/>
        <v>65.3</v>
      </c>
      <c r="I142" s="74">
        <f t="shared" si="24"/>
        <v>64.2</v>
      </c>
      <c r="J142" s="43">
        <f>I142-H142</f>
        <v>-1.0999999999999943</v>
      </c>
      <c r="K142" s="52">
        <f>I142/H142*100</f>
        <v>98.315467075038299</v>
      </c>
    </row>
    <row r="143" spans="2:11" ht="51" customHeight="1">
      <c r="B143" s="20" t="s">
        <v>78</v>
      </c>
      <c r="C143" s="26" t="s">
        <v>69</v>
      </c>
      <c r="D143" s="56" t="s">
        <v>53</v>
      </c>
      <c r="E143" s="56" t="s">
        <v>166</v>
      </c>
      <c r="F143" s="56" t="s">
        <v>7</v>
      </c>
      <c r="G143" s="53">
        <v>65.2</v>
      </c>
      <c r="H143" s="53">
        <f>H144+H147</f>
        <v>65.3</v>
      </c>
      <c r="I143" s="74">
        <f>I144+I147</f>
        <v>64.2</v>
      </c>
      <c r="J143" s="43">
        <f>I143-H143</f>
        <v>-1.0999999999999943</v>
      </c>
      <c r="K143" s="52">
        <f>I143/H143*100</f>
        <v>98.315467075038299</v>
      </c>
    </row>
    <row r="144" spans="2:11" ht="65.25" customHeight="1">
      <c r="B144" s="21" t="s">
        <v>78</v>
      </c>
      <c r="C144" s="34" t="s">
        <v>91</v>
      </c>
      <c r="D144" s="56" t="s">
        <v>53</v>
      </c>
      <c r="E144" s="29" t="s">
        <v>167</v>
      </c>
      <c r="F144" s="56" t="s">
        <v>7</v>
      </c>
      <c r="G144" s="53">
        <f t="shared" ref="G144:I145" si="25">G145</f>
        <v>6.8</v>
      </c>
      <c r="H144" s="53">
        <f t="shared" si="25"/>
        <v>6.8</v>
      </c>
      <c r="I144" s="78">
        <f t="shared" si="25"/>
        <v>6.8</v>
      </c>
      <c r="J144" s="43">
        <f>I144-H144</f>
        <v>0</v>
      </c>
      <c r="K144" s="52">
        <f>I144/H144*100</f>
        <v>100</v>
      </c>
    </row>
    <row r="145" spans="2:11" ht="20.25">
      <c r="B145" s="20" t="s">
        <v>78</v>
      </c>
      <c r="C145" s="26" t="s">
        <v>17</v>
      </c>
      <c r="D145" s="29" t="s">
        <v>53</v>
      </c>
      <c r="E145" s="29" t="s">
        <v>167</v>
      </c>
      <c r="F145" s="29" t="s">
        <v>16</v>
      </c>
      <c r="G145" s="47">
        <f t="shared" si="25"/>
        <v>6.8</v>
      </c>
      <c r="H145" s="47">
        <f t="shared" si="25"/>
        <v>6.8</v>
      </c>
      <c r="I145" s="74">
        <f t="shared" si="25"/>
        <v>6.8</v>
      </c>
      <c r="J145" s="43"/>
      <c r="K145" s="43"/>
    </row>
    <row r="146" spans="2:11" ht="20.25">
      <c r="B146" s="21" t="s">
        <v>78</v>
      </c>
      <c r="C146" s="26" t="s">
        <v>20</v>
      </c>
      <c r="D146" s="29" t="s">
        <v>53</v>
      </c>
      <c r="E146" s="29" t="s">
        <v>167</v>
      </c>
      <c r="F146" s="29" t="s">
        <v>19</v>
      </c>
      <c r="G146" s="47">
        <v>6.8</v>
      </c>
      <c r="H146" s="47">
        <v>6.8</v>
      </c>
      <c r="I146" s="74">
        <v>6.8</v>
      </c>
      <c r="J146" s="43"/>
      <c r="K146" s="43"/>
    </row>
    <row r="147" spans="2:11" ht="81" customHeight="1">
      <c r="B147" s="20" t="s">
        <v>78</v>
      </c>
      <c r="C147" s="34" t="s">
        <v>90</v>
      </c>
      <c r="D147" s="29" t="s">
        <v>53</v>
      </c>
      <c r="E147" s="29" t="s">
        <v>168</v>
      </c>
      <c r="F147" s="29"/>
      <c r="G147" s="53">
        <f t="shared" ref="G147:I148" si="26">G148</f>
        <v>58.4</v>
      </c>
      <c r="H147" s="53">
        <f t="shared" si="26"/>
        <v>58.5</v>
      </c>
      <c r="I147" s="74">
        <f t="shared" si="26"/>
        <v>57.4</v>
      </c>
      <c r="J147" s="43">
        <f>I147-H147</f>
        <v>-1.1000000000000014</v>
      </c>
      <c r="K147" s="52">
        <f>I147/H147*100</f>
        <v>98.119658119658112</v>
      </c>
    </row>
    <row r="148" spans="2:11" ht="20.25">
      <c r="B148" s="21" t="s">
        <v>78</v>
      </c>
      <c r="C148" s="26" t="s">
        <v>17</v>
      </c>
      <c r="D148" s="29" t="s">
        <v>53</v>
      </c>
      <c r="E148" s="29" t="s">
        <v>168</v>
      </c>
      <c r="F148" s="29" t="s">
        <v>16</v>
      </c>
      <c r="G148" s="47">
        <f t="shared" si="26"/>
        <v>58.4</v>
      </c>
      <c r="H148" s="47">
        <f t="shared" si="26"/>
        <v>58.5</v>
      </c>
      <c r="I148" s="74">
        <f t="shared" si="26"/>
        <v>57.4</v>
      </c>
      <c r="J148" s="43"/>
      <c r="K148" s="43"/>
    </row>
    <row r="149" spans="2:11" ht="20.25">
      <c r="B149" s="20" t="s">
        <v>78</v>
      </c>
      <c r="C149" s="26" t="s">
        <v>65</v>
      </c>
      <c r="D149" s="29" t="s">
        <v>53</v>
      </c>
      <c r="E149" s="29" t="s">
        <v>168</v>
      </c>
      <c r="F149" s="29" t="s">
        <v>19</v>
      </c>
      <c r="G149" s="47">
        <v>58.4</v>
      </c>
      <c r="H149" s="47">
        <v>58.5</v>
      </c>
      <c r="I149" s="74">
        <v>57.4</v>
      </c>
      <c r="J149" s="43"/>
      <c r="K149" s="66"/>
    </row>
    <row r="150" spans="2:11" ht="20.25">
      <c r="B150" s="21" t="s">
        <v>78</v>
      </c>
      <c r="C150" s="54" t="s">
        <v>120</v>
      </c>
      <c r="D150" s="55" t="s">
        <v>31</v>
      </c>
      <c r="E150" s="55"/>
      <c r="F150" s="55" t="s">
        <v>7</v>
      </c>
      <c r="G150" s="75">
        <f t="shared" ref="G150:H154" si="27">G151</f>
        <v>329.7</v>
      </c>
      <c r="H150" s="65">
        <f t="shared" si="27"/>
        <v>252</v>
      </c>
      <c r="I150" s="71">
        <f>I151</f>
        <v>252</v>
      </c>
      <c r="J150" s="43">
        <f t="shared" ref="J150:J157" si="28">I150-H150</f>
        <v>0</v>
      </c>
      <c r="K150" s="63">
        <f>I150/H150*100</f>
        <v>100</v>
      </c>
    </row>
    <row r="151" spans="2:11" ht="20.25">
      <c r="B151" s="20" t="s">
        <v>78</v>
      </c>
      <c r="C151" s="26" t="s">
        <v>46</v>
      </c>
      <c r="D151" s="29" t="s">
        <v>32</v>
      </c>
      <c r="E151" s="29"/>
      <c r="F151" s="29" t="s">
        <v>7</v>
      </c>
      <c r="G151" s="47">
        <f>G152+G160</f>
        <v>329.7</v>
      </c>
      <c r="H151" s="47">
        <f t="shared" si="27"/>
        <v>252</v>
      </c>
      <c r="I151" s="74">
        <f>I152</f>
        <v>252</v>
      </c>
      <c r="J151" s="43">
        <f t="shared" si="28"/>
        <v>0</v>
      </c>
      <c r="K151" s="52">
        <f>I151/H151*100</f>
        <v>100</v>
      </c>
    </row>
    <row r="152" spans="2:11" ht="21" customHeight="1">
      <c r="B152" s="21" t="s">
        <v>78</v>
      </c>
      <c r="C152" s="26" t="s">
        <v>92</v>
      </c>
      <c r="D152" s="29" t="s">
        <v>32</v>
      </c>
      <c r="E152" s="29" t="s">
        <v>142</v>
      </c>
      <c r="F152" s="29"/>
      <c r="G152" s="47">
        <f t="shared" si="27"/>
        <v>256.39999999999998</v>
      </c>
      <c r="H152" s="47">
        <f t="shared" si="27"/>
        <v>252</v>
      </c>
      <c r="I152" s="74">
        <f>I153</f>
        <v>252</v>
      </c>
      <c r="J152" s="43">
        <f t="shared" si="28"/>
        <v>0</v>
      </c>
      <c r="K152" s="52">
        <f>I152/H152*100</f>
        <v>100</v>
      </c>
    </row>
    <row r="153" spans="2:11" ht="20.25">
      <c r="B153" s="20" t="s">
        <v>78</v>
      </c>
      <c r="C153" s="26" t="s">
        <v>75</v>
      </c>
      <c r="D153" s="29" t="s">
        <v>32</v>
      </c>
      <c r="E153" s="29" t="s">
        <v>143</v>
      </c>
      <c r="F153" s="29"/>
      <c r="G153" s="47">
        <f t="shared" si="27"/>
        <v>256.39999999999998</v>
      </c>
      <c r="H153" s="47">
        <f t="shared" si="27"/>
        <v>252</v>
      </c>
      <c r="I153" s="74">
        <f>I154</f>
        <v>252</v>
      </c>
      <c r="J153" s="43">
        <f t="shared" si="28"/>
        <v>0</v>
      </c>
      <c r="K153" s="52">
        <f>I153/H153*100</f>
        <v>100</v>
      </c>
    </row>
    <row r="154" spans="2:11" ht="55.5" customHeight="1">
      <c r="B154" s="21" t="s">
        <v>78</v>
      </c>
      <c r="C154" s="26" t="s">
        <v>69</v>
      </c>
      <c r="D154" s="56" t="s">
        <v>32</v>
      </c>
      <c r="E154" s="56" t="s">
        <v>166</v>
      </c>
      <c r="F154" s="29"/>
      <c r="G154" s="53">
        <f t="shared" si="27"/>
        <v>256.39999999999998</v>
      </c>
      <c r="H154" s="53">
        <f t="shared" si="27"/>
        <v>252</v>
      </c>
      <c r="I154" s="74">
        <f>I155</f>
        <v>252</v>
      </c>
      <c r="J154" s="43">
        <f t="shared" si="28"/>
        <v>0</v>
      </c>
      <c r="K154" s="52">
        <f>I154/H154*100</f>
        <v>100</v>
      </c>
    </row>
    <row r="155" spans="2:11" ht="61.5" customHeight="1">
      <c r="B155" s="21" t="s">
        <v>78</v>
      </c>
      <c r="C155" s="33" t="s">
        <v>93</v>
      </c>
      <c r="D155" s="56" t="s">
        <v>32</v>
      </c>
      <c r="E155" s="29" t="s">
        <v>169</v>
      </c>
      <c r="F155" s="29" t="s">
        <v>7</v>
      </c>
      <c r="G155" s="53">
        <f>G156+G158</f>
        <v>256.39999999999998</v>
      </c>
      <c r="H155" s="53">
        <f>H156+H158</f>
        <v>252</v>
      </c>
      <c r="I155" s="74">
        <f>I156+I158</f>
        <v>252</v>
      </c>
      <c r="J155" s="43">
        <f t="shared" si="28"/>
        <v>0</v>
      </c>
      <c r="K155" s="52"/>
    </row>
    <row r="156" spans="2:11" ht="42" customHeight="1">
      <c r="B156" s="20" t="s">
        <v>78</v>
      </c>
      <c r="C156" s="26" t="s">
        <v>57</v>
      </c>
      <c r="D156" s="29" t="s">
        <v>32</v>
      </c>
      <c r="E156" s="29" t="s">
        <v>169</v>
      </c>
      <c r="F156" s="29" t="s">
        <v>10</v>
      </c>
      <c r="G156" s="47">
        <f>G157</f>
        <v>256.39999999999998</v>
      </c>
      <c r="H156" s="47">
        <f>H157</f>
        <v>252</v>
      </c>
      <c r="I156" s="74">
        <f>I157</f>
        <v>252</v>
      </c>
      <c r="J156" s="43">
        <f t="shared" si="28"/>
        <v>0</v>
      </c>
      <c r="K156" s="52"/>
    </row>
    <row r="157" spans="2:11" ht="21" customHeight="1">
      <c r="B157" s="21" t="s">
        <v>78</v>
      </c>
      <c r="C157" s="26" t="s">
        <v>12</v>
      </c>
      <c r="D157" s="29" t="s">
        <v>32</v>
      </c>
      <c r="E157" s="29" t="s">
        <v>169</v>
      </c>
      <c r="F157" s="29" t="s">
        <v>33</v>
      </c>
      <c r="G157" s="47">
        <v>256.39999999999998</v>
      </c>
      <c r="H157" s="47">
        <v>252</v>
      </c>
      <c r="I157" s="74">
        <v>252</v>
      </c>
      <c r="J157" s="43">
        <f t="shared" si="28"/>
        <v>0</v>
      </c>
      <c r="K157" s="43"/>
    </row>
    <row r="158" spans="2:11" ht="19.5" customHeight="1">
      <c r="B158" s="21" t="s">
        <v>78</v>
      </c>
      <c r="C158" s="26" t="s">
        <v>14</v>
      </c>
      <c r="D158" s="29" t="s">
        <v>32</v>
      </c>
      <c r="E158" s="29" t="s">
        <v>169</v>
      </c>
      <c r="F158" s="29" t="s">
        <v>13</v>
      </c>
      <c r="G158" s="47">
        <v>0</v>
      </c>
      <c r="H158" s="47">
        <v>0</v>
      </c>
      <c r="I158" s="74">
        <v>0</v>
      </c>
      <c r="J158" s="43">
        <f>I158-H158</f>
        <v>0</v>
      </c>
      <c r="K158" s="43">
        <v>0</v>
      </c>
    </row>
    <row r="159" spans="2:11" ht="24.75" customHeight="1">
      <c r="B159" s="21" t="s">
        <v>78</v>
      </c>
      <c r="C159" s="26" t="s">
        <v>61</v>
      </c>
      <c r="D159" s="29" t="s">
        <v>32</v>
      </c>
      <c r="E159" s="29" t="s">
        <v>169</v>
      </c>
      <c r="F159" s="29" t="s">
        <v>15</v>
      </c>
      <c r="G159" s="47">
        <v>0</v>
      </c>
      <c r="H159" s="47">
        <v>0</v>
      </c>
      <c r="I159" s="74">
        <v>0</v>
      </c>
      <c r="J159" s="43">
        <f>I159-G159</f>
        <v>0</v>
      </c>
      <c r="K159" s="43">
        <v>0</v>
      </c>
    </row>
    <row r="160" spans="2:11" ht="73.5" customHeight="1">
      <c r="B160" s="21" t="s">
        <v>78</v>
      </c>
      <c r="C160" s="26" t="s">
        <v>101</v>
      </c>
      <c r="D160" s="56" t="s">
        <v>32</v>
      </c>
      <c r="E160" s="56" t="s">
        <v>179</v>
      </c>
      <c r="F160" s="29" t="s">
        <v>7</v>
      </c>
      <c r="G160" s="47">
        <v>73.3</v>
      </c>
      <c r="H160" s="47">
        <v>0</v>
      </c>
      <c r="I160" s="85">
        <v>0</v>
      </c>
      <c r="J160" s="43">
        <v>0</v>
      </c>
      <c r="K160" s="43">
        <v>0</v>
      </c>
    </row>
    <row r="161" spans="2:11" ht="24.75" customHeight="1" thickBot="1">
      <c r="B161" s="21" t="s">
        <v>78</v>
      </c>
      <c r="C161" s="35" t="s">
        <v>57</v>
      </c>
      <c r="D161" s="29" t="s">
        <v>32</v>
      </c>
      <c r="E161" s="29" t="s">
        <v>179</v>
      </c>
      <c r="F161" s="29" t="s">
        <v>10</v>
      </c>
      <c r="G161" s="47">
        <v>73.3</v>
      </c>
      <c r="H161" s="47">
        <v>0</v>
      </c>
      <c r="I161" s="85">
        <v>0</v>
      </c>
      <c r="J161" s="43">
        <v>0</v>
      </c>
      <c r="K161" s="43">
        <v>0</v>
      </c>
    </row>
    <row r="162" spans="2:11" ht="24.75" customHeight="1">
      <c r="B162" s="21" t="s">
        <v>78</v>
      </c>
      <c r="C162" s="37" t="s">
        <v>12</v>
      </c>
      <c r="D162" s="29" t="s">
        <v>32</v>
      </c>
      <c r="E162" s="29" t="s">
        <v>179</v>
      </c>
      <c r="F162" s="29" t="s">
        <v>33</v>
      </c>
      <c r="G162" s="47">
        <v>73.3</v>
      </c>
      <c r="H162" s="47">
        <v>0</v>
      </c>
      <c r="I162" s="85">
        <v>0</v>
      </c>
      <c r="J162" s="43">
        <v>0</v>
      </c>
      <c r="K162" s="43">
        <v>0</v>
      </c>
    </row>
    <row r="163" spans="2:11" ht="20.25">
      <c r="B163" s="20" t="s">
        <v>78</v>
      </c>
      <c r="C163" s="54" t="s">
        <v>119</v>
      </c>
      <c r="D163" s="55" t="s">
        <v>34</v>
      </c>
      <c r="E163" s="31"/>
      <c r="F163" s="55" t="s">
        <v>7</v>
      </c>
      <c r="G163" s="65">
        <f t="shared" ref="G163:I165" si="29">G164</f>
        <v>5346.2</v>
      </c>
      <c r="H163" s="65">
        <f t="shared" si="29"/>
        <v>5560.9</v>
      </c>
      <c r="I163" s="89">
        <f t="shared" si="29"/>
        <v>5193.3</v>
      </c>
      <c r="J163" s="66">
        <f>I163-G163</f>
        <v>-152.89999999999964</v>
      </c>
      <c r="K163" s="66">
        <f t="shared" ref="K163:K168" si="30">I163/H163*100</f>
        <v>93.389559244007273</v>
      </c>
    </row>
    <row r="164" spans="2:11" ht="20.25">
      <c r="B164" s="21" t="s">
        <v>78</v>
      </c>
      <c r="C164" s="26" t="s">
        <v>54</v>
      </c>
      <c r="D164" s="29" t="s">
        <v>40</v>
      </c>
      <c r="E164" s="29"/>
      <c r="F164" s="29"/>
      <c r="G164" s="47">
        <f t="shared" si="29"/>
        <v>5346.2</v>
      </c>
      <c r="H164" s="47">
        <f t="shared" si="29"/>
        <v>5560.9</v>
      </c>
      <c r="I164" s="74">
        <f t="shared" si="29"/>
        <v>5193.3</v>
      </c>
      <c r="J164" s="43">
        <f>I164-G164</f>
        <v>-152.89999999999964</v>
      </c>
      <c r="K164" s="43">
        <f t="shared" si="30"/>
        <v>93.389559244007273</v>
      </c>
    </row>
    <row r="165" spans="2:11" ht="23.25" customHeight="1">
      <c r="B165" s="20" t="s">
        <v>78</v>
      </c>
      <c r="C165" s="26" t="s">
        <v>94</v>
      </c>
      <c r="D165" s="29" t="s">
        <v>40</v>
      </c>
      <c r="E165" s="29" t="s">
        <v>182</v>
      </c>
      <c r="F165" s="29"/>
      <c r="G165" s="47">
        <f t="shared" si="29"/>
        <v>5346.2</v>
      </c>
      <c r="H165" s="47">
        <f t="shared" si="29"/>
        <v>5560.9</v>
      </c>
      <c r="I165" s="74">
        <f t="shared" si="29"/>
        <v>5193.3</v>
      </c>
      <c r="J165" s="43">
        <f>I165-G165</f>
        <v>-152.89999999999964</v>
      </c>
      <c r="K165" s="43">
        <f t="shared" si="30"/>
        <v>93.389559244007273</v>
      </c>
    </row>
    <row r="166" spans="2:11" ht="20.25">
      <c r="B166" s="21" t="s">
        <v>78</v>
      </c>
      <c r="C166" s="26" t="s">
        <v>75</v>
      </c>
      <c r="D166" s="29" t="s">
        <v>40</v>
      </c>
      <c r="E166" s="29" t="s">
        <v>181</v>
      </c>
      <c r="F166" s="29"/>
      <c r="G166" s="47">
        <f>G167+G170+G180+G177</f>
        <v>5346.2</v>
      </c>
      <c r="H166" s="47">
        <f>H167+H170+H180+H177</f>
        <v>5560.9</v>
      </c>
      <c r="I166" s="74">
        <f>I167+I170+I177+I180</f>
        <v>5193.3</v>
      </c>
      <c r="J166" s="43">
        <f>I166-G166</f>
        <v>-152.89999999999964</v>
      </c>
      <c r="K166" s="43">
        <f t="shared" si="30"/>
        <v>93.389559244007273</v>
      </c>
    </row>
    <row r="167" spans="2:11" ht="25.5" customHeight="1">
      <c r="B167" s="20" t="s">
        <v>78</v>
      </c>
      <c r="C167" s="33" t="s">
        <v>173</v>
      </c>
      <c r="D167" s="56" t="s">
        <v>40</v>
      </c>
      <c r="E167" s="29" t="s">
        <v>174</v>
      </c>
      <c r="F167" s="29" t="s">
        <v>7</v>
      </c>
      <c r="G167" s="53">
        <f>G168</f>
        <v>0</v>
      </c>
      <c r="H167" s="53">
        <f>H168</f>
        <v>1</v>
      </c>
      <c r="I167" s="74">
        <v>1</v>
      </c>
      <c r="J167" s="52">
        <f>I167-H167</f>
        <v>0</v>
      </c>
      <c r="K167" s="43">
        <f t="shared" si="30"/>
        <v>100</v>
      </c>
    </row>
    <row r="168" spans="2:11" ht="23.25" customHeight="1">
      <c r="B168" s="21" t="s">
        <v>78</v>
      </c>
      <c r="C168" s="26" t="s">
        <v>17</v>
      </c>
      <c r="D168" s="29" t="s">
        <v>40</v>
      </c>
      <c r="E168" s="29" t="s">
        <v>174</v>
      </c>
      <c r="F168" s="29" t="s">
        <v>16</v>
      </c>
      <c r="G168" s="47">
        <f>G169</f>
        <v>0</v>
      </c>
      <c r="H168" s="47">
        <f>H169</f>
        <v>1</v>
      </c>
      <c r="I168" s="74">
        <v>1</v>
      </c>
      <c r="J168" s="43">
        <f>I168-H168</f>
        <v>0</v>
      </c>
      <c r="K168" s="43">
        <f t="shared" si="30"/>
        <v>100</v>
      </c>
    </row>
    <row r="169" spans="2:11" ht="21" customHeight="1">
      <c r="B169" s="20" t="s">
        <v>78</v>
      </c>
      <c r="C169" s="26" t="s">
        <v>20</v>
      </c>
      <c r="D169" s="29" t="s">
        <v>40</v>
      </c>
      <c r="E169" s="29" t="s">
        <v>174</v>
      </c>
      <c r="F169" s="29" t="s">
        <v>19</v>
      </c>
      <c r="G169" s="47">
        <v>0</v>
      </c>
      <c r="H169" s="47">
        <v>1</v>
      </c>
      <c r="I169" s="74">
        <v>1</v>
      </c>
      <c r="J169" s="43">
        <f>I169-H169</f>
        <v>0</v>
      </c>
      <c r="K169" s="43"/>
    </row>
    <row r="170" spans="2:11" ht="36" customHeight="1">
      <c r="B170" s="21" t="s">
        <v>78</v>
      </c>
      <c r="C170" s="26" t="s">
        <v>95</v>
      </c>
      <c r="D170" s="29" t="s">
        <v>40</v>
      </c>
      <c r="E170" s="29" t="s">
        <v>172</v>
      </c>
      <c r="F170" s="56"/>
      <c r="G170" s="53">
        <f>G171+G173+G175</f>
        <v>4752.8</v>
      </c>
      <c r="H170" s="53">
        <f>H171+H173+H175</f>
        <v>4975.5</v>
      </c>
      <c r="I170" s="74">
        <f>I171+I173+I175</f>
        <v>4628.6000000000004</v>
      </c>
      <c r="J170" s="52">
        <f>I170-H170</f>
        <v>-346.89999999999964</v>
      </c>
      <c r="K170" s="52">
        <f>I170/H170*100</f>
        <v>93.027836398351923</v>
      </c>
    </row>
    <row r="171" spans="2:11" ht="37.5" customHeight="1">
      <c r="B171" s="20" t="s">
        <v>78</v>
      </c>
      <c r="C171" s="26" t="s">
        <v>57</v>
      </c>
      <c r="D171" s="29" t="s">
        <v>40</v>
      </c>
      <c r="E171" s="29" t="s">
        <v>172</v>
      </c>
      <c r="F171" s="56" t="s">
        <v>10</v>
      </c>
      <c r="G171" s="53">
        <f>G172</f>
        <v>3232.8</v>
      </c>
      <c r="H171" s="53">
        <f>H172</f>
        <v>3333.5</v>
      </c>
      <c r="I171" s="74">
        <f>I172</f>
        <v>3275</v>
      </c>
      <c r="J171" s="52">
        <f>I171-H171</f>
        <v>-58.5</v>
      </c>
      <c r="K171" s="52">
        <f>I171/H171*100</f>
        <v>98.245087745612722</v>
      </c>
    </row>
    <row r="172" spans="2:11" ht="24.75" customHeight="1">
      <c r="B172" s="21" t="s">
        <v>78</v>
      </c>
      <c r="C172" s="26" t="s">
        <v>12</v>
      </c>
      <c r="D172" s="29" t="s">
        <v>40</v>
      </c>
      <c r="E172" s="29" t="s">
        <v>172</v>
      </c>
      <c r="F172" s="29" t="s">
        <v>33</v>
      </c>
      <c r="G172" s="47">
        <v>3232.8</v>
      </c>
      <c r="H172" s="47">
        <v>3333.5</v>
      </c>
      <c r="I172" s="74">
        <v>3275</v>
      </c>
      <c r="J172" s="43"/>
      <c r="K172" s="43"/>
    </row>
    <row r="173" spans="2:11" ht="22.5" customHeight="1">
      <c r="B173" s="20" t="s">
        <v>78</v>
      </c>
      <c r="C173" s="26" t="s">
        <v>14</v>
      </c>
      <c r="D173" s="29" t="s">
        <v>40</v>
      </c>
      <c r="E173" s="29" t="s">
        <v>172</v>
      </c>
      <c r="F173" s="29" t="s">
        <v>13</v>
      </c>
      <c r="G173" s="47">
        <f>G174</f>
        <v>1518</v>
      </c>
      <c r="H173" s="47">
        <f>H174</f>
        <v>1640</v>
      </c>
      <c r="I173" s="74">
        <f>I174</f>
        <v>1353.1</v>
      </c>
      <c r="J173" s="52">
        <f>I173-H173</f>
        <v>-286.90000000000009</v>
      </c>
      <c r="K173" s="52">
        <f>I173/H173*100</f>
        <v>82.506097560975604</v>
      </c>
    </row>
    <row r="174" spans="2:11" ht="22.5" customHeight="1">
      <c r="B174" s="21" t="s">
        <v>78</v>
      </c>
      <c r="C174" s="26" t="s">
        <v>61</v>
      </c>
      <c r="D174" s="29" t="s">
        <v>40</v>
      </c>
      <c r="E174" s="29" t="s">
        <v>172</v>
      </c>
      <c r="F174" s="29" t="s">
        <v>15</v>
      </c>
      <c r="G174" s="47">
        <v>1518</v>
      </c>
      <c r="H174" s="47">
        <v>1640</v>
      </c>
      <c r="I174" s="74">
        <v>1353.1</v>
      </c>
      <c r="J174" s="43"/>
      <c r="K174" s="43"/>
    </row>
    <row r="175" spans="2:11" ht="20.25">
      <c r="B175" s="20" t="s">
        <v>78</v>
      </c>
      <c r="C175" s="26" t="s">
        <v>22</v>
      </c>
      <c r="D175" s="29" t="s">
        <v>40</v>
      </c>
      <c r="E175" s="29" t="s">
        <v>172</v>
      </c>
      <c r="F175" s="29" t="s">
        <v>21</v>
      </c>
      <c r="G175" s="47">
        <f>G176</f>
        <v>2</v>
      </c>
      <c r="H175" s="47">
        <f>H176</f>
        <v>2</v>
      </c>
      <c r="I175" s="74">
        <v>0.5</v>
      </c>
      <c r="J175" s="52">
        <f>I175-H175</f>
        <v>-1.5</v>
      </c>
      <c r="K175" s="52">
        <f>I175/H175*100</f>
        <v>25</v>
      </c>
    </row>
    <row r="176" spans="2:11" ht="20.25">
      <c r="B176" s="21" t="s">
        <v>78</v>
      </c>
      <c r="C176" s="35" t="s">
        <v>23</v>
      </c>
      <c r="D176" s="36" t="s">
        <v>40</v>
      </c>
      <c r="E176" s="29" t="s">
        <v>172</v>
      </c>
      <c r="F176" s="36" t="s">
        <v>6</v>
      </c>
      <c r="G176" s="49">
        <v>2</v>
      </c>
      <c r="H176" s="49">
        <v>2</v>
      </c>
      <c r="I176" s="74">
        <v>0.5</v>
      </c>
      <c r="J176" s="43"/>
      <c r="K176" s="43"/>
    </row>
    <row r="177" spans="2:11" ht="29.25" customHeight="1">
      <c r="B177" s="21" t="s">
        <v>78</v>
      </c>
      <c r="C177" s="26" t="s">
        <v>96</v>
      </c>
      <c r="D177" s="56" t="s">
        <v>40</v>
      </c>
      <c r="E177" s="29" t="s">
        <v>171</v>
      </c>
      <c r="F177" s="36"/>
      <c r="G177" s="59">
        <f t="shared" ref="G177:I178" si="31">G178</f>
        <v>30</v>
      </c>
      <c r="H177" s="59">
        <f t="shared" si="31"/>
        <v>30</v>
      </c>
      <c r="I177" s="74">
        <f t="shared" si="31"/>
        <v>15.7</v>
      </c>
      <c r="J177" s="52">
        <f>I177-H177</f>
        <v>-14.3</v>
      </c>
      <c r="K177" s="52">
        <f>I177/H177*100</f>
        <v>52.333333333333329</v>
      </c>
    </row>
    <row r="178" spans="2:11" ht="22.5" customHeight="1">
      <c r="B178" s="21" t="s">
        <v>78</v>
      </c>
      <c r="C178" s="26" t="s">
        <v>14</v>
      </c>
      <c r="D178" s="29" t="s">
        <v>40</v>
      </c>
      <c r="E178" s="29" t="s">
        <v>171</v>
      </c>
      <c r="F178" s="29" t="s">
        <v>13</v>
      </c>
      <c r="G178" s="49">
        <f t="shared" si="31"/>
        <v>30</v>
      </c>
      <c r="H178" s="49">
        <f t="shared" si="31"/>
        <v>30</v>
      </c>
      <c r="I178" s="74">
        <f t="shared" si="31"/>
        <v>15.7</v>
      </c>
      <c r="J178" s="43"/>
      <c r="K178" s="43"/>
    </row>
    <row r="179" spans="2:11" ht="18" customHeight="1">
      <c r="B179" s="21" t="s">
        <v>78</v>
      </c>
      <c r="C179" s="26" t="s">
        <v>61</v>
      </c>
      <c r="D179" s="29" t="s">
        <v>40</v>
      </c>
      <c r="E179" s="29" t="s">
        <v>171</v>
      </c>
      <c r="F179" s="29" t="s">
        <v>15</v>
      </c>
      <c r="G179" s="49">
        <v>30</v>
      </c>
      <c r="H179" s="49">
        <v>30</v>
      </c>
      <c r="I179" s="74">
        <v>15.7</v>
      </c>
      <c r="J179" s="43"/>
      <c r="K179" s="43"/>
    </row>
    <row r="180" spans="2:11" ht="41.25" customHeight="1">
      <c r="B180" s="20" t="s">
        <v>78</v>
      </c>
      <c r="C180" s="26" t="s">
        <v>101</v>
      </c>
      <c r="D180" s="56" t="s">
        <v>40</v>
      </c>
      <c r="E180" s="81" t="s">
        <v>170</v>
      </c>
      <c r="F180" s="29"/>
      <c r="G180" s="53">
        <f t="shared" ref="G180:I181" si="32">G181</f>
        <v>563.4</v>
      </c>
      <c r="H180" s="53">
        <f t="shared" si="32"/>
        <v>554.4</v>
      </c>
      <c r="I180" s="74">
        <f t="shared" si="32"/>
        <v>548</v>
      </c>
      <c r="J180" s="52">
        <f>I180-H180</f>
        <v>-6.3999999999999773</v>
      </c>
      <c r="K180" s="52">
        <f>I180/H180*100</f>
        <v>98.845598845598843</v>
      </c>
    </row>
    <row r="181" spans="2:11" ht="42" customHeight="1" thickBot="1">
      <c r="B181" s="22" t="s">
        <v>78</v>
      </c>
      <c r="C181" s="35" t="s">
        <v>57</v>
      </c>
      <c r="D181" s="29" t="s">
        <v>40</v>
      </c>
      <c r="E181" s="81" t="s">
        <v>170</v>
      </c>
      <c r="F181" s="29" t="s">
        <v>10</v>
      </c>
      <c r="G181" s="46">
        <f t="shared" si="32"/>
        <v>563.4</v>
      </c>
      <c r="H181" s="46">
        <f t="shared" si="32"/>
        <v>554.4</v>
      </c>
      <c r="I181" s="74">
        <f t="shared" si="32"/>
        <v>548</v>
      </c>
      <c r="J181" s="52"/>
      <c r="K181" s="63"/>
    </row>
    <row r="182" spans="2:11" ht="20.25" customHeight="1">
      <c r="B182" s="23" t="s">
        <v>78</v>
      </c>
      <c r="C182" s="37" t="s">
        <v>12</v>
      </c>
      <c r="D182" s="81" t="s">
        <v>40</v>
      </c>
      <c r="E182" s="81" t="s">
        <v>170</v>
      </c>
      <c r="F182" s="81" t="s">
        <v>33</v>
      </c>
      <c r="G182" s="45">
        <v>563.4</v>
      </c>
      <c r="H182" s="45">
        <v>554.4</v>
      </c>
      <c r="I182" s="74">
        <v>548</v>
      </c>
      <c r="J182" s="43"/>
      <c r="K182" s="66"/>
    </row>
    <row r="183" spans="2:11" ht="21" thickBot="1">
      <c r="B183" s="24"/>
      <c r="C183" s="38" t="s">
        <v>67</v>
      </c>
      <c r="D183" s="39"/>
      <c r="E183" s="39"/>
      <c r="F183" s="39"/>
      <c r="G183" s="68">
        <f>G163+G10</f>
        <v>9550.4</v>
      </c>
      <c r="H183" s="68">
        <f>H163+H10</f>
        <v>12000.5</v>
      </c>
      <c r="I183" s="68">
        <f>I163+I10</f>
        <v>10916.400000000001</v>
      </c>
      <c r="J183" s="99">
        <f>I183-H183</f>
        <v>-1084.0999999999985</v>
      </c>
      <c r="K183" s="90">
        <f>I183/H183*100</f>
        <v>90.966209741260798</v>
      </c>
    </row>
    <row r="184" spans="2:11">
      <c r="J184" s="44"/>
      <c r="K184" s="44"/>
    </row>
    <row r="185" spans="2:11">
      <c r="J185" s="44"/>
      <c r="K185" s="44"/>
    </row>
  </sheetData>
  <autoFilter ref="B8:G183"/>
  <mergeCells count="4">
    <mergeCell ref="C5:F5"/>
    <mergeCell ref="J1:K1"/>
    <mergeCell ref="J2:K2"/>
    <mergeCell ref="J3:K3"/>
  </mergeCells>
  <phoneticPr fontId="0" type="noConversion"/>
  <pageMargins left="0.70866141732283472" right="0.31496062992125984" top="0.35433070866141736" bottom="0.35433070866141736" header="0.31496062992125984" footer="0.31496062992125984"/>
  <pageSetup paperSize="9" scale="35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Администратор</cp:lastModifiedBy>
  <cp:lastPrinted>2017-04-21T00:50:01Z</cp:lastPrinted>
  <dcterms:created xsi:type="dcterms:W3CDTF">2013-10-28T09:00:59Z</dcterms:created>
  <dcterms:modified xsi:type="dcterms:W3CDTF">2017-05-29T06:31:53Z</dcterms:modified>
</cp:coreProperties>
</file>